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ensah\Desktop\GDP rebasing_publication\final publications\"/>
    </mc:Choice>
  </mc:AlternateContent>
  <bookViews>
    <workbookView xWindow="0" yWindow="60" windowWidth="12000" windowHeight="3240" tabRatio="846" activeTab="10"/>
  </bookViews>
  <sheets>
    <sheet name="COVER" sheetId="3" r:id="rId1"/>
    <sheet name="symbols" sheetId="25" r:id="rId2"/>
    <sheet name="Contents" sheetId="2" r:id="rId3"/>
    <sheet name="key-findings" sheetId="63" r:id="rId4"/>
    <sheet name="1.1 (2)" sheetId="80" r:id="rId5"/>
    <sheet name="1.1" sheetId="5" r:id="rId6"/>
    <sheet name="1.2" sheetId="81" r:id="rId7"/>
    <sheet name="1.3" sheetId="61" r:id="rId8"/>
    <sheet name="1.4" sheetId="62" r:id="rId9"/>
    <sheet name="1.5-6nonoil" sheetId="78" r:id="rId10"/>
    <sheet name="1.7-8nonoil" sheetId="72" r:id="rId11"/>
    <sheet name="GDPrev2012" sheetId="59" state="hidden" r:id="rId12"/>
    <sheet name="2013provOILL" sheetId="76" state="hidden" r:id="rId13"/>
    <sheet name="2013provNON_OIL" sheetId="75" state="hidden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__SH2" localSheetId="4">#REF!</definedName>
    <definedName name="___SH2" localSheetId="7">#REF!</definedName>
    <definedName name="___SH2" localSheetId="8">#REF!</definedName>
    <definedName name="___SH2" localSheetId="9">#REF!</definedName>
    <definedName name="___SH2" localSheetId="10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4">#REF!</definedName>
    <definedName name="__SH2" localSheetId="7">#REF!</definedName>
    <definedName name="__SH2" localSheetId="8">#REF!</definedName>
    <definedName name="__SH2" localSheetId="9">#REF!</definedName>
    <definedName name="__SH2" localSheetId="10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4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" hidden="1">#REF!</definedName>
    <definedName name="_Fill" hidden="1">#REF!</definedName>
    <definedName name="_Key1" localSheetId="4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4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" hidden="1">#REF!</definedName>
    <definedName name="_Regression_Out" hidden="1">#REF!</definedName>
    <definedName name="_Regression_X" localSheetId="4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" hidden="1">#REF!</definedName>
    <definedName name="_Regression_X" hidden="1">#REF!</definedName>
    <definedName name="_Regression_Y" localSheetId="4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" hidden="1">#REF!</definedName>
    <definedName name="_Regression_Y" hidden="1">#REF!</definedName>
    <definedName name="_SH2" localSheetId="4">#REF!</definedName>
    <definedName name="_SH2" localSheetId="7">#REF!</definedName>
    <definedName name="_SH2" localSheetId="8">#REF!</definedName>
    <definedName name="_SH2" localSheetId="9">#REF!</definedName>
    <definedName name="_SH2" localSheetId="10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4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" hidden="1">#REF!</definedName>
    <definedName name="_Sort" hidden="1">#REF!</definedName>
    <definedName name="a" localSheetId="4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4">#REF!</definedName>
    <definedName name="Address" localSheetId="7">#REF!</definedName>
    <definedName name="Address" localSheetId="8">#REF!</definedName>
    <definedName name="Address" localSheetId="9">#REF!</definedName>
    <definedName name="Address" localSheetId="10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4">#REF!</definedName>
    <definedName name="all" localSheetId="7">#REF!</definedName>
    <definedName name="all" localSheetId="8">#REF!</definedName>
    <definedName name="all" localSheetId="9">#REF!</definedName>
    <definedName name="all" localSheetId="10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4">#REF!</definedName>
    <definedName name="b" localSheetId="9">#REF!</definedName>
    <definedName name="b">#REF!</definedName>
    <definedName name="b_3">#N/A</definedName>
    <definedName name="City" localSheetId="4">#REF!</definedName>
    <definedName name="City" localSheetId="7">#REF!</definedName>
    <definedName name="City" localSheetId="8">#REF!</definedName>
    <definedName name="City" localSheetId="9">#REF!</definedName>
    <definedName name="City" localSheetId="10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4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0" hidden="1">#REF!</definedName>
    <definedName name="Code" localSheetId="1" hidden="1">#REF!</definedName>
    <definedName name="Code" hidden="1">#REF!</definedName>
    <definedName name="Company" localSheetId="4">#REF!</definedName>
    <definedName name="Company" localSheetId="7">#REF!</definedName>
    <definedName name="Company" localSheetId="8">#REF!</definedName>
    <definedName name="Company" localSheetId="9">#REF!</definedName>
    <definedName name="Company" localSheetId="10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4">#REF!</definedName>
    <definedName name="Country" localSheetId="7">#REF!</definedName>
    <definedName name="Country" localSheetId="8">#REF!</definedName>
    <definedName name="Country" localSheetId="9">#REF!</definedName>
    <definedName name="Country" localSheetId="10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4" hidden="1">#REF!</definedName>
    <definedName name="d" localSheetId="9" hidden="1">#REF!</definedName>
    <definedName name="d" hidden="1">#REF!</definedName>
    <definedName name="data" localSheetId="4">#REF!</definedName>
    <definedName name="data" localSheetId="7">#REF!</definedName>
    <definedName name="data" localSheetId="8">#REF!</definedName>
    <definedName name="data" localSheetId="9">#REF!</definedName>
    <definedName name="data" localSheetId="10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4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0" hidden="1">#REF!</definedName>
    <definedName name="data1" localSheetId="1" hidden="1">#REF!</definedName>
    <definedName name="data1" hidden="1">#REF!</definedName>
    <definedName name="data2" localSheetId="4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0" hidden="1">#REF!</definedName>
    <definedName name="data2" localSheetId="1" hidden="1">#REF!</definedName>
    <definedName name="data2" hidden="1">#REF!</definedName>
    <definedName name="data3" localSheetId="4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0" hidden="1">#REF!</definedName>
    <definedName name="data3" localSheetId="1" hidden="1">#REF!</definedName>
    <definedName name="data3" hidden="1">#REF!</definedName>
    <definedName name="day" localSheetId="4">#REF!</definedName>
    <definedName name="day" localSheetId="9">#REF!</definedName>
    <definedName name="day">#REF!</definedName>
    <definedName name="DEPOSIT" localSheetId="4">#REF!</definedName>
    <definedName name="DEPOSIT" localSheetId="7">#REF!</definedName>
    <definedName name="DEPOSIT" localSheetId="8">#REF!</definedName>
    <definedName name="DEPOSIT" localSheetId="9">#REF!</definedName>
    <definedName name="DEPOSIT" localSheetId="10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4">#REF!</definedName>
    <definedName name="diff" localSheetId="7">#REF!</definedName>
    <definedName name="diff" localSheetId="8">#REF!</definedName>
    <definedName name="diff" localSheetId="9">#REF!</definedName>
    <definedName name="diff" localSheetId="10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4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0" hidden="1">#REF!</definedName>
    <definedName name="Discount" localSheetId="1" hidden="1">#REF!</definedName>
    <definedName name="Discount" hidden="1">#REF!</definedName>
    <definedName name="display_area_2" localSheetId="4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0" hidden="1">#REF!</definedName>
    <definedName name="display_area_2" localSheetId="1" hidden="1">#REF!</definedName>
    <definedName name="display_area_2" hidden="1">#REF!</definedName>
    <definedName name="Email" localSheetId="4">#REF!</definedName>
    <definedName name="Email" localSheetId="7">#REF!</definedName>
    <definedName name="Email" localSheetId="8">#REF!</definedName>
    <definedName name="Email" localSheetId="9">#REF!</definedName>
    <definedName name="Email" localSheetId="10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4">#REF!</definedName>
    <definedName name="ext" localSheetId="7">#REF!</definedName>
    <definedName name="ext" localSheetId="8">#REF!</definedName>
    <definedName name="ext" localSheetId="9">#REF!</definedName>
    <definedName name="ext" localSheetId="10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4">#REF!</definedName>
    <definedName name="Fax" localSheetId="7">#REF!</definedName>
    <definedName name="Fax" localSheetId="8">#REF!</definedName>
    <definedName name="Fax" localSheetId="9">#REF!</definedName>
    <definedName name="Fax" localSheetId="10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4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0" hidden="1">#REF!</definedName>
    <definedName name="FCode" localSheetId="1" hidden="1">#REF!</definedName>
    <definedName name="FCode" hidden="1">#REF!</definedName>
    <definedName name="FIFTYLARGE" localSheetId="4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0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4">#REF!</definedName>
    <definedName name="fr" localSheetId="7">#REF!</definedName>
    <definedName name="fr" localSheetId="8">#REF!</definedName>
    <definedName name="fr" localSheetId="9">#REF!</definedName>
    <definedName name="fr" localSheetId="10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4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0" hidden="1">#REF!</definedName>
    <definedName name="HiddenRows" localSheetId="1" hidden="1">#REF!</definedName>
    <definedName name="HiddenRows" hidden="1">#REF!</definedName>
    <definedName name="kafui" localSheetId="4">#REF!</definedName>
    <definedName name="kafui" localSheetId="7">#REF!</definedName>
    <definedName name="kafui" localSheetId="8">#REF!</definedName>
    <definedName name="kafui" localSheetId="9">#REF!</definedName>
    <definedName name="kafui" localSheetId="10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4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0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4">#REF!</definedName>
    <definedName name="LOANS" localSheetId="7">#REF!</definedName>
    <definedName name="LOANS" localSheetId="8">#REF!</definedName>
    <definedName name="LOANS" localSheetId="9">#REF!</definedName>
    <definedName name="LOANS" localSheetId="10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4">#REF!</definedName>
    <definedName name="mar" localSheetId="9">#REF!</definedName>
    <definedName name="mar">#REF!</definedName>
    <definedName name="Name" localSheetId="4">#REF!</definedName>
    <definedName name="Name" localSheetId="7">#REF!</definedName>
    <definedName name="Name" localSheetId="8">#REF!</definedName>
    <definedName name="Name" localSheetId="9">#REF!</definedName>
    <definedName name="Name" localSheetId="10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4">#REF!</definedName>
    <definedName name="New" localSheetId="9">#REF!</definedName>
    <definedName name="New">#REF!</definedName>
    <definedName name="OrderTable" localSheetId="4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0" hidden="1">#REF!</definedName>
    <definedName name="OrderTable" localSheetId="1" hidden="1">#REF!</definedName>
    <definedName name="OrderTable" hidden="1">#REF!</definedName>
    <definedName name="OWNERSHIP" localSheetId="4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0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4">#REF!</definedName>
    <definedName name="Phone" localSheetId="7">#REF!</definedName>
    <definedName name="Phone" localSheetId="8">#REF!</definedName>
    <definedName name="Phone" localSheetId="9">#REF!</definedName>
    <definedName name="Phone" localSheetId="10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4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5">'1.1'!$A$1:$M$20</definedName>
    <definedName name="_xlnm.Print_Area" localSheetId="4">'1.1 (2)'!$A$1:$M$41</definedName>
    <definedName name="_xlnm.Print_Area" localSheetId="7">'1.3'!$A$1:$M$42</definedName>
    <definedName name="_xlnm.Print_Area" localSheetId="8">'1.4'!$A$1:$K$55</definedName>
    <definedName name="_xlnm.Print_Area" localSheetId="9">'1.5-6nonoil'!$A$1:$L$95</definedName>
    <definedName name="_xlnm.Print_Area" localSheetId="10">'1.7-8nonoil'!$A$1:$J$91</definedName>
    <definedName name="_xlnm.Print_Area" localSheetId="2">Contents!$B$1:$C$18</definedName>
    <definedName name="_xlnm.Print_Area" localSheetId="0">COVER!$A$1:$I$23</definedName>
    <definedName name="_xlnm.Print_Area" localSheetId="3">'key-findings'!$A$1:$K$18</definedName>
    <definedName name="_xlnm.Print_Area" localSheetId="1">symbols!$A$1:$B$38</definedName>
    <definedName name="_xlnm.Print_Area">#REF!</definedName>
    <definedName name="PRINT_AREA_MI" localSheetId="4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0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4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0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4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0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4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0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4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0" hidden="1">#REF!</definedName>
    <definedName name="ProdForm" localSheetId="1" hidden="1">#REF!</definedName>
    <definedName name="ProdForm" hidden="1">#REF!</definedName>
    <definedName name="Product" localSheetId="4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0" hidden="1">#REF!</definedName>
    <definedName name="Product" localSheetId="1" hidden="1">#REF!</definedName>
    <definedName name="Product" hidden="1">#REF!</definedName>
    <definedName name="qr" localSheetId="4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0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4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0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4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0" hidden="1">#REF!</definedName>
    <definedName name="RCArea" localSheetId="1" hidden="1">#REF!</definedName>
    <definedName name="RCArea" hidden="1">#REF!</definedName>
    <definedName name="RD" localSheetId="4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0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4">#REF!</definedName>
    <definedName name="rrr" localSheetId="7">#REF!</definedName>
    <definedName name="rrr" localSheetId="8">#REF!</definedName>
    <definedName name="rrr" localSheetId="9">#REF!</definedName>
    <definedName name="rrr" localSheetId="10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4">#REF!</definedName>
    <definedName name="rural" localSheetId="7">#REF!</definedName>
    <definedName name="rural" localSheetId="8">#REF!</definedName>
    <definedName name="rural" localSheetId="9">#REF!</definedName>
    <definedName name="rural" localSheetId="10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4">#REF!</definedName>
    <definedName name="s" localSheetId="7">#REF!</definedName>
    <definedName name="s" localSheetId="8">#REF!</definedName>
    <definedName name="s" localSheetId="9">#REF!</definedName>
    <definedName name="s" localSheetId="10">#REF!</definedName>
    <definedName name="s">#REF!</definedName>
    <definedName name="s_3">#N/A</definedName>
    <definedName name="s_4">#N/A</definedName>
    <definedName name="SHEET1" localSheetId="4">#REF!</definedName>
    <definedName name="SHEET1" localSheetId="7">#REF!</definedName>
    <definedName name="SHEET1" localSheetId="8">#REF!</definedName>
    <definedName name="SHEET1" localSheetId="9">#REF!</definedName>
    <definedName name="SHEET1" localSheetId="10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4">#REF!</definedName>
    <definedName name="SHEET2A" localSheetId="7">#REF!</definedName>
    <definedName name="SHEET2A" localSheetId="8">#REF!</definedName>
    <definedName name="SHEET2A" localSheetId="9">#REF!</definedName>
    <definedName name="SHEET2A" localSheetId="10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4">#REF!</definedName>
    <definedName name="SHEET2B" localSheetId="7">#REF!</definedName>
    <definedName name="SHEET2B" localSheetId="8">#REF!</definedName>
    <definedName name="SHEET2B" localSheetId="9">#REF!</definedName>
    <definedName name="SHEET2B" localSheetId="10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4">#REF!</definedName>
    <definedName name="SHEET3" localSheetId="7">#REF!</definedName>
    <definedName name="SHEET3" localSheetId="8">#REF!</definedName>
    <definedName name="SHEET3" localSheetId="9">#REF!</definedName>
    <definedName name="SHEET3" localSheetId="10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4">#REF!</definedName>
    <definedName name="SHEET4" localSheetId="7">#REF!</definedName>
    <definedName name="SHEET4" localSheetId="8">#REF!</definedName>
    <definedName name="SHEET4" localSheetId="9">#REF!</definedName>
    <definedName name="SHEET4" localSheetId="10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4">#REF!</definedName>
    <definedName name="SHEET5" localSheetId="7">#REF!</definedName>
    <definedName name="SHEET5" localSheetId="8">#REF!</definedName>
    <definedName name="SHEET5" localSheetId="9">#REF!</definedName>
    <definedName name="SHEET5" localSheetId="10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4">#REF!</definedName>
    <definedName name="SHEET6" localSheetId="7">#REF!</definedName>
    <definedName name="SHEET6" localSheetId="8">#REF!</definedName>
    <definedName name="SHEET6" localSheetId="9">#REF!</definedName>
    <definedName name="SHEET6" localSheetId="10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4">#REF!</definedName>
    <definedName name="SHEET7" localSheetId="7">#REF!</definedName>
    <definedName name="SHEET7" localSheetId="8">#REF!</definedName>
    <definedName name="SHEET7" localSheetId="9">#REF!</definedName>
    <definedName name="SHEET7" localSheetId="10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4">#REF!</definedName>
    <definedName name="SHEET8" localSheetId="7">#REF!</definedName>
    <definedName name="SHEET8" localSheetId="8">#REF!</definedName>
    <definedName name="SHEET8" localSheetId="9">#REF!</definedName>
    <definedName name="SHEET8" localSheetId="10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4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0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4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0" hidden="1">#REF!</definedName>
    <definedName name="SpecialPrice" localSheetId="1" hidden="1">#REF!</definedName>
    <definedName name="SpecialPrice" hidden="1">#REF!</definedName>
    <definedName name="State" localSheetId="4">#REF!</definedName>
    <definedName name="State" localSheetId="7">#REF!</definedName>
    <definedName name="State" localSheetId="8">#REF!</definedName>
    <definedName name="State" localSheetId="9">#REF!</definedName>
    <definedName name="State" localSheetId="10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4">#REF!</definedName>
    <definedName name="table" localSheetId="7">#REF!</definedName>
    <definedName name="table" localSheetId="8">#REF!</definedName>
    <definedName name="table" localSheetId="9">#REF!</definedName>
    <definedName name="table" localSheetId="10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4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0" hidden="1">#REF!</definedName>
    <definedName name="tbl_ProdInfo" localSheetId="1" hidden="1">#REF!</definedName>
    <definedName name="tbl_ProdInfo" hidden="1">#REF!</definedName>
    <definedName name="ttbl" localSheetId="4">#REF!</definedName>
    <definedName name="ttbl" localSheetId="7">#REF!</definedName>
    <definedName name="ttbl" localSheetId="8">#REF!</definedName>
    <definedName name="ttbl" localSheetId="9">#REF!</definedName>
    <definedName name="ttbl" localSheetId="10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4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0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4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localSheetId="10" hidden="1">#REF!</definedName>
    <definedName name="xxx" hidden="1">#REF!</definedName>
    <definedName name="yu" localSheetId="4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0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4">#REF!</definedName>
    <definedName name="Zip" localSheetId="7">#REF!</definedName>
    <definedName name="Zip" localSheetId="8">#REF!</definedName>
    <definedName name="Zip" localSheetId="9">#REF!</definedName>
    <definedName name="Zip" localSheetId="10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52511"/>
</workbook>
</file>

<file path=xl/calcChain.xml><?xml version="1.0" encoding="utf-8"?>
<calcChain xmlns="http://schemas.openxmlformats.org/spreadsheetml/2006/main">
  <c r="K11" i="63" l="1"/>
  <c r="I11" i="63"/>
  <c r="G11" i="63"/>
  <c r="K16" i="63"/>
  <c r="I16" i="63"/>
  <c r="G16" i="63"/>
  <c r="E16" i="63"/>
  <c r="K10" i="63"/>
  <c r="I10" i="63"/>
  <c r="G10" i="63"/>
  <c r="K8" i="63"/>
  <c r="I8" i="63"/>
  <c r="G8" i="63"/>
  <c r="E8" i="63"/>
  <c r="C8" i="63"/>
  <c r="K7" i="63"/>
  <c r="K9" i="63" s="1"/>
  <c r="I7" i="63"/>
  <c r="G7" i="63"/>
  <c r="E7" i="63"/>
  <c r="C7" i="63"/>
  <c r="C9" i="63" s="1"/>
  <c r="K6" i="63"/>
  <c r="K5" i="63"/>
  <c r="I6" i="63"/>
  <c r="I5" i="63"/>
  <c r="G6" i="63"/>
  <c r="G5" i="63"/>
  <c r="E6" i="63"/>
  <c r="E5" i="63"/>
  <c r="D37" i="78"/>
  <c r="E9" i="63" l="1"/>
  <c r="G9" i="63"/>
  <c r="I9" i="63"/>
  <c r="L37" i="78"/>
  <c r="J37" i="78" l="1"/>
  <c r="H37" i="78" l="1"/>
  <c r="F37" i="78" l="1"/>
  <c r="H16" i="5" l="1"/>
  <c r="H17" i="5"/>
  <c r="H18" i="5"/>
  <c r="H15" i="5"/>
  <c r="G16" i="5"/>
  <c r="G17" i="5"/>
  <c r="G18" i="5"/>
  <c r="G15" i="5"/>
  <c r="F16" i="5"/>
  <c r="F17" i="5"/>
  <c r="F18" i="5"/>
  <c r="F15" i="5"/>
  <c r="E16" i="5"/>
  <c r="E17" i="5"/>
  <c r="E18" i="5"/>
  <c r="E15" i="5"/>
  <c r="D16" i="5"/>
  <c r="D17" i="5"/>
  <c r="D18" i="5"/>
  <c r="D15" i="5"/>
  <c r="I67" i="59" l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G78" i="75"/>
  <c r="G88" i="75" s="1"/>
  <c r="F78" i="75"/>
  <c r="F88" i="75" s="1"/>
  <c r="E78" i="75"/>
  <c r="E88" i="75" s="1"/>
  <c r="D78" i="75"/>
  <c r="D88" i="75" s="1"/>
  <c r="C78" i="75"/>
  <c r="C88" i="75" s="1"/>
  <c r="B78" i="75"/>
  <c r="B88" i="75" s="1"/>
  <c r="I76" i="75"/>
  <c r="H76" i="75"/>
  <c r="G76" i="75"/>
  <c r="F76" i="75"/>
  <c r="E76" i="75"/>
  <c r="D76" i="75"/>
  <c r="C76" i="75"/>
  <c r="B76" i="75"/>
  <c r="I74" i="75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K74" i="75" s="1"/>
  <c r="I72" i="75"/>
  <c r="H72" i="75"/>
  <c r="G72" i="75"/>
  <c r="F72" i="75"/>
  <c r="E72" i="75"/>
  <c r="D72" i="75"/>
  <c r="C72" i="75"/>
  <c r="B72" i="75"/>
  <c r="I71" i="75"/>
  <c r="H71" i="75"/>
  <c r="G71" i="75"/>
  <c r="F71" i="75"/>
  <c r="E71" i="75"/>
  <c r="D71" i="75"/>
  <c r="C71" i="75"/>
  <c r="L71" i="75" s="1"/>
  <c r="B71" i="75"/>
  <c r="I70" i="75"/>
  <c r="H70" i="75"/>
  <c r="G70" i="75"/>
  <c r="P70" i="75" s="1"/>
  <c r="F70" i="75"/>
  <c r="E70" i="75"/>
  <c r="D70" i="75"/>
  <c r="C70" i="75"/>
  <c r="L70" i="75" s="1"/>
  <c r="B70" i="75"/>
  <c r="I69" i="75"/>
  <c r="H69" i="75"/>
  <c r="G69" i="75"/>
  <c r="P69" i="75" s="1"/>
  <c r="F69" i="75"/>
  <c r="E69" i="75"/>
  <c r="D69" i="75"/>
  <c r="C69" i="75"/>
  <c r="L69" i="75" s="1"/>
  <c r="B69" i="75"/>
  <c r="I68" i="75"/>
  <c r="H68" i="75"/>
  <c r="G68" i="75"/>
  <c r="F68" i="75"/>
  <c r="E68" i="75"/>
  <c r="D68" i="75"/>
  <c r="C68" i="75"/>
  <c r="B68" i="75"/>
  <c r="I67" i="75"/>
  <c r="H67" i="75"/>
  <c r="G67" i="75"/>
  <c r="F67" i="75"/>
  <c r="E67" i="75"/>
  <c r="D67" i="75"/>
  <c r="C67" i="75"/>
  <c r="B67" i="75"/>
  <c r="I66" i="75"/>
  <c r="H66" i="75"/>
  <c r="G66" i="75"/>
  <c r="F66" i="75"/>
  <c r="E66" i="75"/>
  <c r="D66" i="75"/>
  <c r="C66" i="75"/>
  <c r="B66" i="75"/>
  <c r="I65" i="75"/>
  <c r="H65" i="75"/>
  <c r="G65" i="75"/>
  <c r="F65" i="75"/>
  <c r="E65" i="75"/>
  <c r="D65" i="75"/>
  <c r="C65" i="75"/>
  <c r="B65" i="75"/>
  <c r="I64" i="75"/>
  <c r="H64" i="75"/>
  <c r="G64" i="75"/>
  <c r="F64" i="75"/>
  <c r="E64" i="75"/>
  <c r="D64" i="75"/>
  <c r="C64" i="75"/>
  <c r="B64" i="75"/>
  <c r="I63" i="75"/>
  <c r="H63" i="75"/>
  <c r="G63" i="75"/>
  <c r="F63" i="75"/>
  <c r="E63" i="75"/>
  <c r="D63" i="75"/>
  <c r="C63" i="75"/>
  <c r="B63" i="75"/>
  <c r="I61" i="75"/>
  <c r="H61" i="75"/>
  <c r="G61" i="75"/>
  <c r="F61" i="75"/>
  <c r="E61" i="75"/>
  <c r="D61" i="75"/>
  <c r="C61" i="75"/>
  <c r="B61" i="75"/>
  <c r="I59" i="75"/>
  <c r="H59" i="75"/>
  <c r="G59" i="75"/>
  <c r="F59" i="75"/>
  <c r="E59" i="75"/>
  <c r="D59" i="75"/>
  <c r="C59" i="75"/>
  <c r="B59" i="75"/>
  <c r="I58" i="75"/>
  <c r="H58" i="75"/>
  <c r="G58" i="75"/>
  <c r="F58" i="75"/>
  <c r="E58" i="75"/>
  <c r="D58" i="75"/>
  <c r="C58" i="75"/>
  <c r="B58" i="75"/>
  <c r="I57" i="75"/>
  <c r="H57" i="75"/>
  <c r="G57" i="75"/>
  <c r="F57" i="75"/>
  <c r="E57" i="75"/>
  <c r="D57" i="75"/>
  <c r="C57" i="75"/>
  <c r="B57" i="75"/>
  <c r="I56" i="75"/>
  <c r="H56" i="75"/>
  <c r="G56" i="75"/>
  <c r="F56" i="75"/>
  <c r="E56" i="75"/>
  <c r="D56" i="75"/>
  <c r="C56" i="75"/>
  <c r="B56" i="75"/>
  <c r="I55" i="75"/>
  <c r="H55" i="75"/>
  <c r="G55" i="75"/>
  <c r="F55" i="75"/>
  <c r="E55" i="75"/>
  <c r="D55" i="75"/>
  <c r="C55" i="75"/>
  <c r="B55" i="75"/>
  <c r="I51" i="75"/>
  <c r="R51" i="75" s="1"/>
  <c r="H51" i="75"/>
  <c r="G51" i="75"/>
  <c r="F51" i="75"/>
  <c r="E51" i="75"/>
  <c r="D51" i="75"/>
  <c r="C51" i="75"/>
  <c r="B51" i="75"/>
  <c r="I50" i="75"/>
  <c r="R50" i="75" s="1"/>
  <c r="H50" i="75"/>
  <c r="G50" i="75"/>
  <c r="F50" i="75"/>
  <c r="E50" i="75"/>
  <c r="D50" i="75"/>
  <c r="C50" i="75"/>
  <c r="B50" i="75"/>
  <c r="I49" i="75"/>
  <c r="R49" i="75" s="1"/>
  <c r="H49" i="75"/>
  <c r="G49" i="75"/>
  <c r="F49" i="75"/>
  <c r="E49" i="75"/>
  <c r="N49" i="75" s="1"/>
  <c r="D49" i="75"/>
  <c r="C49" i="75"/>
  <c r="B49" i="75"/>
  <c r="I48" i="75"/>
  <c r="R48" i="75" s="1"/>
  <c r="H48" i="75"/>
  <c r="G48" i="75"/>
  <c r="F48" i="75"/>
  <c r="E48" i="75"/>
  <c r="D48" i="75"/>
  <c r="C48" i="75"/>
  <c r="B48" i="75"/>
  <c r="I47" i="75"/>
  <c r="H47" i="75"/>
  <c r="G47" i="75"/>
  <c r="F47" i="75"/>
  <c r="E47" i="75"/>
  <c r="D47" i="75"/>
  <c r="C47" i="75"/>
  <c r="B47" i="75"/>
  <c r="I45" i="75"/>
  <c r="H45" i="75"/>
  <c r="G45" i="75"/>
  <c r="F45" i="75"/>
  <c r="E45" i="75"/>
  <c r="N45" i="75" s="1"/>
  <c r="W29" i="75" s="1"/>
  <c r="D45" i="75"/>
  <c r="C45" i="75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G22" i="75"/>
  <c r="F22" i="75"/>
  <c r="E22" i="75"/>
  <c r="D22" i="75"/>
  <c r="C22" i="75"/>
  <c r="B22" i="75"/>
  <c r="I20" i="75"/>
  <c r="H20" i="75"/>
  <c r="G20" i="75"/>
  <c r="F20" i="75"/>
  <c r="E20" i="75"/>
  <c r="D20" i="75"/>
  <c r="C20" i="75"/>
  <c r="B20" i="75"/>
  <c r="I18" i="75"/>
  <c r="H18" i="75"/>
  <c r="G18" i="75"/>
  <c r="F18" i="75"/>
  <c r="E18" i="75"/>
  <c r="D18" i="75"/>
  <c r="C18" i="75"/>
  <c r="B18" i="75"/>
  <c r="I17" i="75"/>
  <c r="H17" i="75"/>
  <c r="G17" i="75"/>
  <c r="F17" i="75"/>
  <c r="E17" i="75"/>
  <c r="D17" i="75"/>
  <c r="C17" i="75"/>
  <c r="B17" i="75"/>
  <c r="I16" i="75"/>
  <c r="H16" i="75"/>
  <c r="G16" i="75"/>
  <c r="F16" i="75"/>
  <c r="E16" i="75"/>
  <c r="D16" i="75"/>
  <c r="C16" i="75"/>
  <c r="B16" i="75"/>
  <c r="I15" i="75"/>
  <c r="H15" i="75"/>
  <c r="G15" i="75"/>
  <c r="F15" i="75"/>
  <c r="E15" i="75"/>
  <c r="D15" i="75"/>
  <c r="C15" i="75"/>
  <c r="B15" i="75"/>
  <c r="I14" i="75"/>
  <c r="H14" i="75"/>
  <c r="G14" i="75"/>
  <c r="F14" i="75"/>
  <c r="E14" i="75"/>
  <c r="D14" i="75"/>
  <c r="C14" i="75"/>
  <c r="B14" i="75"/>
  <c r="I10" i="75"/>
  <c r="H10" i="75"/>
  <c r="G10" i="75"/>
  <c r="F10" i="75"/>
  <c r="E10" i="75"/>
  <c r="D10" i="75"/>
  <c r="C10" i="75"/>
  <c r="B10" i="75"/>
  <c r="I9" i="75"/>
  <c r="H9" i="75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L72" i="75" l="1"/>
  <c r="P71" i="75"/>
  <c r="P72" i="75"/>
  <c r="R72" i="75"/>
  <c r="M24" i="75"/>
  <c r="M27" i="75"/>
  <c r="Q6" i="75"/>
  <c r="Z8" i="75" s="1"/>
  <c r="Q23" i="75"/>
  <c r="N6" i="75"/>
  <c r="W8" i="75" s="1"/>
  <c r="N31" i="75"/>
  <c r="Q27" i="75"/>
  <c r="L7" i="75"/>
  <c r="L15" i="75"/>
  <c r="U19" i="75" s="1"/>
  <c r="L16" i="75"/>
  <c r="U20" i="75" s="1"/>
  <c r="P16" i="75"/>
  <c r="Y20" i="75" s="1"/>
  <c r="L18" i="75"/>
  <c r="U22" i="75" s="1"/>
  <c r="P18" i="75"/>
  <c r="Y22" i="75" s="1"/>
  <c r="L20" i="75"/>
  <c r="P31" i="75"/>
  <c r="M9" i="75"/>
  <c r="V10" i="75" s="1"/>
  <c r="M15" i="75"/>
  <c r="V19" i="75" s="1"/>
  <c r="Q15" i="75"/>
  <c r="Z19" i="75" s="1"/>
  <c r="M45" i="75"/>
  <c r="V29" i="75" s="1"/>
  <c r="Q45" i="75"/>
  <c r="Z29" i="75" s="1"/>
  <c r="M47" i="75"/>
  <c r="Q47" i="75"/>
  <c r="M48" i="75"/>
  <c r="Q48" i="75"/>
  <c r="M49" i="75"/>
  <c r="Q49" i="75"/>
  <c r="M50" i="75"/>
  <c r="Q50" i="75"/>
  <c r="M51" i="75"/>
  <c r="Q51" i="75"/>
  <c r="M55" i="75"/>
  <c r="Q55" i="75"/>
  <c r="M56" i="75"/>
  <c r="Q56" i="75"/>
  <c r="M57" i="75"/>
  <c r="Q57" i="75"/>
  <c r="M58" i="75"/>
  <c r="Q58" i="75"/>
  <c r="M59" i="75"/>
  <c r="Q59" i="75"/>
  <c r="M61" i="75"/>
  <c r="V31" i="75" s="1"/>
  <c r="Q61" i="75"/>
  <c r="Z31" i="75" s="1"/>
  <c r="M63" i="75"/>
  <c r="Q63" i="75"/>
  <c r="M64" i="75"/>
  <c r="Q64" i="75"/>
  <c r="M65" i="75"/>
  <c r="Q65" i="75"/>
  <c r="M66" i="75"/>
  <c r="Q66" i="75"/>
  <c r="M67" i="75"/>
  <c r="Q67" i="75"/>
  <c r="M68" i="75"/>
  <c r="Q68" i="75"/>
  <c r="M69" i="75"/>
  <c r="Q69" i="75"/>
  <c r="M70" i="75"/>
  <c r="Q70" i="75"/>
  <c r="M71" i="75"/>
  <c r="Q71" i="75"/>
  <c r="M72" i="75"/>
  <c r="Q72" i="75"/>
  <c r="M7" i="75"/>
  <c r="Q7" i="75"/>
  <c r="L8" i="75"/>
  <c r="U9" i="75" s="1"/>
  <c r="P8" i="75"/>
  <c r="Y9" i="75" s="1"/>
  <c r="K24" i="75"/>
  <c r="O24" i="75"/>
  <c r="K27" i="75"/>
  <c r="O27" i="75"/>
  <c r="K30" i="75"/>
  <c r="N10" i="75"/>
  <c r="W11" i="75" s="1"/>
  <c r="M17" i="75"/>
  <c r="V21" i="75" s="1"/>
  <c r="M20" i="75"/>
  <c r="L23" i="75"/>
  <c r="L25" i="75"/>
  <c r="P28" i="75"/>
  <c r="P7" i="75"/>
  <c r="O9" i="75"/>
  <c r="X10" i="75" s="1"/>
  <c r="O10" i="75"/>
  <c r="X11" i="75" s="1"/>
  <c r="K18" i="75"/>
  <c r="T22" i="75" s="1"/>
  <c r="K33" i="75"/>
  <c r="O33" i="75"/>
  <c r="O37" i="75"/>
  <c r="L45" i="75"/>
  <c r="U29" i="75" s="1"/>
  <c r="P45" i="75"/>
  <c r="Y29" i="75" s="1"/>
  <c r="D53" i="75"/>
  <c r="M53" i="75" s="1"/>
  <c r="V30" i="75" s="1"/>
  <c r="N55" i="75"/>
  <c r="R55" i="75"/>
  <c r="R56" i="75"/>
  <c r="R57" i="75"/>
  <c r="R58" i="75"/>
  <c r="N15" i="75"/>
  <c r="W19" i="75" s="1"/>
  <c r="E12" i="75"/>
  <c r="Q17" i="75"/>
  <c r="Z21" i="75" s="1"/>
  <c r="Q20" i="75"/>
  <c r="T5" i="75" s="1"/>
  <c r="P22" i="75"/>
  <c r="P25" i="75"/>
  <c r="P26" i="75"/>
  <c r="N33" i="75"/>
  <c r="K31" i="75"/>
  <c r="M33" i="75"/>
  <c r="O4" i="75"/>
  <c r="M8" i="75"/>
  <c r="V9" i="75" s="1"/>
  <c r="Q25" i="75"/>
  <c r="Q26" i="75"/>
  <c r="L29" i="75"/>
  <c r="P37" i="75"/>
  <c r="L4" i="75"/>
  <c r="P4" i="75"/>
  <c r="K9" i="75"/>
  <c r="T10" i="75" s="1"/>
  <c r="N9" i="75"/>
  <c r="W10" i="75" s="1"/>
  <c r="M14" i="75"/>
  <c r="V18" i="75" s="1"/>
  <c r="Q14" i="75"/>
  <c r="Z18" i="75" s="1"/>
  <c r="O16" i="75"/>
  <c r="X20" i="75" s="1"/>
  <c r="K17" i="75"/>
  <c r="T21" i="75" s="1"/>
  <c r="O17" i="75"/>
  <c r="X21" i="75" s="1"/>
  <c r="K22" i="75"/>
  <c r="N22" i="75"/>
  <c r="N24" i="75"/>
  <c r="K25" i="75"/>
  <c r="O25" i="75"/>
  <c r="N27" i="75"/>
  <c r="N59" i="75"/>
  <c r="R59" i="75"/>
  <c r="R61" i="75"/>
  <c r="AA31" i="75" s="1"/>
  <c r="R63" i="75"/>
  <c r="R64" i="75"/>
  <c r="N65" i="75"/>
  <c r="R65" i="75"/>
  <c r="R66" i="75"/>
  <c r="R67" i="75"/>
  <c r="R68" i="75"/>
  <c r="K4" i="75"/>
  <c r="O6" i="75"/>
  <c r="X8" i="75" s="1"/>
  <c r="N17" i="75"/>
  <c r="W21" i="75" s="1"/>
  <c r="N18" i="75"/>
  <c r="W22" i="75" s="1"/>
  <c r="M25" i="75"/>
  <c r="M26" i="75"/>
  <c r="Q28" i="75"/>
  <c r="L37" i="75"/>
  <c r="H53" i="75"/>
  <c r="Q53" i="75" s="1"/>
  <c r="Z30" i="75" s="1"/>
  <c r="K29" i="75"/>
  <c r="L55" i="75"/>
  <c r="P55" i="75"/>
  <c r="L56" i="75"/>
  <c r="P56" i="75"/>
  <c r="L57" i="75"/>
  <c r="P57" i="75"/>
  <c r="L58" i="75"/>
  <c r="P58" i="75"/>
  <c r="O18" i="75"/>
  <c r="X22" i="75" s="1"/>
  <c r="L10" i="75"/>
  <c r="U11" i="75" s="1"/>
  <c r="P10" i="75"/>
  <c r="Y11" i="75" s="1"/>
  <c r="P24" i="75"/>
  <c r="Q4" i="75"/>
  <c r="T3" i="75" s="1"/>
  <c r="K15" i="75"/>
  <c r="T19" i="75" s="1"/>
  <c r="O15" i="75"/>
  <c r="X19" i="75" s="1"/>
  <c r="M16" i="75"/>
  <c r="V20" i="75" s="1"/>
  <c r="K20" i="75"/>
  <c r="O20" i="75"/>
  <c r="M23" i="75"/>
  <c r="K28" i="75"/>
  <c r="O28" i="75"/>
  <c r="O29" i="75"/>
  <c r="N29" i="75"/>
  <c r="Q24" i="75"/>
  <c r="P30" i="75"/>
  <c r="O30" i="75"/>
  <c r="K55" i="75"/>
  <c r="B53" i="75"/>
  <c r="K53" i="75" s="1"/>
  <c r="T30" i="75" s="1"/>
  <c r="O55" i="75"/>
  <c r="F53" i="75"/>
  <c r="O53" i="75" s="1"/>
  <c r="X30" i="75" s="1"/>
  <c r="K56" i="75"/>
  <c r="O56" i="75"/>
  <c r="K57" i="75"/>
  <c r="O57" i="75"/>
  <c r="K58" i="75"/>
  <c r="O58" i="75"/>
  <c r="O31" i="75"/>
  <c r="P33" i="75"/>
  <c r="Q33" i="75"/>
  <c r="M37" i="75"/>
  <c r="Q37" i="75"/>
  <c r="T2" i="75" s="1"/>
  <c r="K47" i="75"/>
  <c r="O47" i="75"/>
  <c r="K48" i="75"/>
  <c r="O48" i="75"/>
  <c r="K59" i="75"/>
  <c r="O59" i="75"/>
  <c r="K61" i="75"/>
  <c r="T31" i="75" s="1"/>
  <c r="O61" i="75"/>
  <c r="X31" i="75" s="1"/>
  <c r="K63" i="75"/>
  <c r="O63" i="75"/>
  <c r="K64" i="75"/>
  <c r="O64" i="75"/>
  <c r="M6" i="75"/>
  <c r="V8" i="75" s="1"/>
  <c r="K7" i="75"/>
  <c r="O7" i="75"/>
  <c r="K8" i="75"/>
  <c r="T9" i="75" s="1"/>
  <c r="N8" i="75"/>
  <c r="W9" i="75" s="1"/>
  <c r="L9" i="75"/>
  <c r="U10" i="75" s="1"/>
  <c r="P9" i="75"/>
  <c r="Y10" i="75" s="1"/>
  <c r="I12" i="75"/>
  <c r="K16" i="75"/>
  <c r="T20" i="75" s="1"/>
  <c r="N16" i="75"/>
  <c r="W20" i="75" s="1"/>
  <c r="O22" i="75"/>
  <c r="K23" i="75"/>
  <c r="K26" i="75"/>
  <c r="O26" i="75"/>
  <c r="M30" i="75"/>
  <c r="Q30" i="75"/>
  <c r="L31" i="75"/>
  <c r="Q31" i="75"/>
  <c r="K37" i="75"/>
  <c r="L47" i="75"/>
  <c r="P47" i="75"/>
  <c r="L48" i="75"/>
  <c r="P48" i="75"/>
  <c r="K49" i="75"/>
  <c r="O49" i="75"/>
  <c r="K50" i="75"/>
  <c r="O50" i="75"/>
  <c r="K51" i="75"/>
  <c r="O51" i="75"/>
  <c r="G53" i="75"/>
  <c r="P53" i="75" s="1"/>
  <c r="Y30" i="75" s="1"/>
  <c r="L59" i="75"/>
  <c r="P59" i="75"/>
  <c r="L61" i="75"/>
  <c r="U31" i="75" s="1"/>
  <c r="P61" i="75"/>
  <c r="Y31" i="75" s="1"/>
  <c r="L63" i="75"/>
  <c r="P63" i="75"/>
  <c r="L64" i="75"/>
  <c r="P64" i="75"/>
  <c r="K65" i="75"/>
  <c r="O65" i="75"/>
  <c r="K66" i="75"/>
  <c r="O66" i="75"/>
  <c r="K67" i="75"/>
  <c r="O67" i="75"/>
  <c r="K68" i="75"/>
  <c r="O68" i="75"/>
  <c r="N69" i="75"/>
  <c r="R69" i="75"/>
  <c r="R70" i="75"/>
  <c r="R71" i="75"/>
  <c r="K10" i="75"/>
  <c r="T11" i="75" s="1"/>
  <c r="B12" i="75"/>
  <c r="O14" i="75"/>
  <c r="X18" i="75" s="1"/>
  <c r="L26" i="75"/>
  <c r="L33" i="75"/>
  <c r="K45" i="75"/>
  <c r="T29" i="75" s="1"/>
  <c r="O45" i="75"/>
  <c r="X29" i="75" s="1"/>
  <c r="L49" i="75"/>
  <c r="P49" i="75"/>
  <c r="L50" i="75"/>
  <c r="P50" i="75"/>
  <c r="L51" i="75"/>
  <c r="P51" i="75"/>
  <c r="C53" i="75"/>
  <c r="L53" i="75" s="1"/>
  <c r="U30" i="75" s="1"/>
  <c r="L65" i="75"/>
  <c r="P65" i="75"/>
  <c r="L66" i="75"/>
  <c r="P66" i="75"/>
  <c r="L67" i="75"/>
  <c r="P67" i="75"/>
  <c r="L68" i="75"/>
  <c r="P68" i="75"/>
  <c r="K69" i="75"/>
  <c r="O69" i="75"/>
  <c r="K70" i="75"/>
  <c r="O70" i="75"/>
  <c r="K71" i="75"/>
  <c r="O71" i="75"/>
  <c r="K72" i="75"/>
  <c r="O72" i="75"/>
  <c r="R47" i="75"/>
  <c r="I89" i="75"/>
  <c r="I91" i="75" s="1"/>
  <c r="I90" i="75"/>
  <c r="N4" i="75"/>
  <c r="M4" i="75"/>
  <c r="K6" i="75"/>
  <c r="T8" i="75" s="1"/>
  <c r="L6" i="75"/>
  <c r="U8" i="75" s="1"/>
  <c r="P6" i="75"/>
  <c r="Y8" i="75" s="1"/>
  <c r="K14" i="75"/>
  <c r="T18" i="75" s="1"/>
  <c r="N23" i="75"/>
  <c r="O23" i="75"/>
  <c r="N74" i="75"/>
  <c r="N47" i="75"/>
  <c r="Q10" i="75"/>
  <c r="Z11" i="75" s="1"/>
  <c r="L22" i="75"/>
  <c r="M22" i="75"/>
  <c r="Q22" i="75"/>
  <c r="P27" i="75"/>
  <c r="N28" i="75"/>
  <c r="M28" i="75"/>
  <c r="N50" i="75"/>
  <c r="N56" i="75"/>
  <c r="R74" i="75"/>
  <c r="E90" i="75"/>
  <c r="E89" i="75"/>
  <c r="E91" i="75" s="1"/>
  <c r="O8" i="75"/>
  <c r="X9" i="75" s="1"/>
  <c r="Q9" i="75"/>
  <c r="Z10" i="75" s="1"/>
  <c r="D12" i="75"/>
  <c r="L14" i="75"/>
  <c r="U18" i="75" s="1"/>
  <c r="Q16" i="75"/>
  <c r="Z20" i="75" s="1"/>
  <c r="P23" i="75"/>
  <c r="M29" i="75"/>
  <c r="Q8" i="75"/>
  <c r="Z9" i="75" s="1"/>
  <c r="M10" i="75"/>
  <c r="V11" i="75" s="1"/>
  <c r="G12" i="75"/>
  <c r="L17" i="75"/>
  <c r="U21" i="75" s="1"/>
  <c r="M18" i="75"/>
  <c r="V22" i="75" s="1"/>
  <c r="P20" i="75"/>
  <c r="L24" i="75"/>
  <c r="L27" i="75"/>
  <c r="N37" i="75"/>
  <c r="R45" i="75"/>
  <c r="AA29" i="75" s="1"/>
  <c r="N48" i="75"/>
  <c r="E53" i="75"/>
  <c r="N53" i="75" s="1"/>
  <c r="W30" i="75" s="1"/>
  <c r="I53" i="75"/>
  <c r="R53" i="75" s="1"/>
  <c r="AA30" i="75" s="1"/>
  <c r="N58" i="75"/>
  <c r="N64" i="75"/>
  <c r="N68" i="75"/>
  <c r="N72" i="75"/>
  <c r="C90" i="75"/>
  <c r="C89" i="75"/>
  <c r="C91" i="75" s="1"/>
  <c r="G90" i="75"/>
  <c r="G89" i="75"/>
  <c r="G91" i="75" s="1"/>
  <c r="N14" i="75"/>
  <c r="W18" i="75" s="1"/>
  <c r="F12" i="75"/>
  <c r="C12" i="75"/>
  <c r="P17" i="75"/>
  <c r="Y21" i="75" s="1"/>
  <c r="Q18" i="75"/>
  <c r="Z22" i="75" s="1"/>
  <c r="N26" i="75"/>
  <c r="P29" i="75"/>
  <c r="Q29" i="75"/>
  <c r="N61" i="75"/>
  <c r="W31" i="75" s="1"/>
  <c r="N66" i="75"/>
  <c r="N70" i="75"/>
  <c r="N7" i="75"/>
  <c r="H12" i="75"/>
  <c r="P14" i="75"/>
  <c r="Y18" i="75" s="1"/>
  <c r="P15" i="75"/>
  <c r="Y19" i="75" s="1"/>
  <c r="N20" i="75"/>
  <c r="N25" i="75"/>
  <c r="N30" i="75"/>
  <c r="N51" i="75"/>
  <c r="N57" i="75"/>
  <c r="N63" i="75"/>
  <c r="N67" i="75"/>
  <c r="N71" i="75"/>
  <c r="L30" i="75"/>
  <c r="M31" i="75"/>
  <c r="D90" i="75"/>
  <c r="D89" i="75"/>
  <c r="D91" i="75" s="1"/>
  <c r="H90" i="75"/>
  <c r="H89" i="75"/>
  <c r="H91" i="75" s="1"/>
  <c r="L28" i="75"/>
  <c r="B90" i="75"/>
  <c r="B89" i="75"/>
  <c r="B91" i="75" s="1"/>
  <c r="F90" i="75"/>
  <c r="F89" i="75"/>
  <c r="F91" i="75" s="1"/>
  <c r="P12" i="75" l="1"/>
  <c r="N12" i="75"/>
  <c r="Q12" i="75"/>
  <c r="T4" i="75" s="1"/>
  <c r="K12" i="75"/>
  <c r="L12" i="75"/>
  <c r="O12" i="75"/>
  <c r="M12" i="75"/>
  <c r="H69" i="59" l="1"/>
  <c r="I69" i="59" l="1"/>
  <c r="I66" i="59" s="1"/>
  <c r="I34" i="59" l="1"/>
  <c r="H34" i="59"/>
  <c r="C34" i="59" l="1"/>
  <c r="D34" i="59"/>
  <c r="E34" i="59"/>
  <c r="F34" i="59"/>
  <c r="G34" i="59"/>
  <c r="B34" i="59"/>
  <c r="C69" i="59"/>
  <c r="D69" i="59"/>
  <c r="E69" i="59"/>
  <c r="F69" i="59"/>
  <c r="G69" i="59"/>
  <c r="B69" i="59"/>
  <c r="B31" i="59"/>
  <c r="C31" i="59"/>
  <c r="D31" i="59"/>
  <c r="E31" i="59"/>
  <c r="F31" i="59"/>
  <c r="G31" i="59"/>
  <c r="H31" i="59"/>
  <c r="C10" i="63" l="1"/>
  <c r="E10" i="63" l="1"/>
  <c r="E11" i="63" l="1"/>
  <c r="C11" i="63" l="1"/>
</calcChain>
</file>

<file path=xl/sharedStrings.xml><?xml version="1.0" encoding="utf-8"?>
<sst xmlns="http://schemas.openxmlformats.org/spreadsheetml/2006/main" count="920" uniqueCount="204">
  <si>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</si>
  <si>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</si>
  <si>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</si>
  <si>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</si>
  <si>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</si>
  <si>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</si>
  <si>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</si>
  <si>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</si>
  <si>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</si>
  <si>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</si>
  <si>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</si>
  <si>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</si>
  <si>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</si>
  <si>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</si>
  <si>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</si>
  <si>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</si>
  <si>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</si>
  <si>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</si>
  <si>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</si>
  <si>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</si>
  <si>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</si>
  <si>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</si>
  <si>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</si>
  <si>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</si>
  <si>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</si>
  <si>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</si>
  <si>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</si>
  <si>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</si>
  <si>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</si>
  <si>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</si>
  <si>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</si>
  <si>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</si>
  <si>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</si>
  <si>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</si>
  <si>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</si>
  <si>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</si>
  <si>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</si>
  <si>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</si>
  <si>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</si>
  <si>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</si>
  <si>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</si>
  <si>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</si>
  <si>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</si>
  <si>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</si>
  <si>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</si>
  <si>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</si>
  <si>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</si>
  <si>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</si>
  <si>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</si>
  <si>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</si>
  <si>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</si>
  <si>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</si>
  <si>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</si>
  <si>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</si>
  <si>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</si>
  <si>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</si>
  <si>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</si>
  <si>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</si>
  <si>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</si>
  <si>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</si>
  <si>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</si>
  <si>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</si>
  <si>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</si>
  <si>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</si>
  <si>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</si>
  <si>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</si>
  <si>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</si>
  <si>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</si>
  <si>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</si>
  <si>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</si>
  <si>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</si>
  <si>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</si>
  <si>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</si>
  <si>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</si>
  <si>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</si>
  <si>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</si>
  <si>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</si>
  <si>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</si>
  <si>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</si>
  <si>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</si>
  <si>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</si>
  <si>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</si>
  <si>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</si>
  <si>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</si>
  <si>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</si>
  <si>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</si>
  <si>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</si>
  <si>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</si>
  <si>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</si>
  <si>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</si>
  <si>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</si>
  <si>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</si>
  <si>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</si>
  <si>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</si>
  <si>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</si>
  <si>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</si>
  <si>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</si>
  <si>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</si>
  <si>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</si>
  <si>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</si>
  <si>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</si>
  <si>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</si>
  <si>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</si>
  <si>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</si>
  <si>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</si>
  <si>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</si>
  <si>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</si>
  <si>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</si>
  <si>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</si>
  <si>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</si>
  <si>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</si>
  <si>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</si>
  <si>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</si>
  <si>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</si>
  <si>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</si>
  <si>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</si>
  <si>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</si>
  <si>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</si>
  <si>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</si>
  <si>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</si>
  <si>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</si>
  <si>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</si>
  <si>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</si>
  <si>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</si>
  <si>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</si>
  <si>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</si>
  <si>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</si>
  <si>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</si>
  <si>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</si>
  <si>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</si>
  <si>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</si>
  <si>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</si>
  <si>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</si>
  <si>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</si>
  <si>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</si>
  <si>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</si>
  <si>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</si>
  <si>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</si>
  <si>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</si>
  <si>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</si>
  <si>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</si>
  <si>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</si>
  <si>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</si>
  <si>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</si>
  <si>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r>
      <rPr>
        <b/>
        <sz val="11"/>
        <color theme="1"/>
        <rFont val="Calibri"/>
        <family val="2"/>
        <scheme val="minor"/>
      </rPr>
      <t xml:space="preserve">GROSS DOMESTIC PRODUCT </t>
    </r>
    <r>
      <rPr>
        <sz val="11"/>
        <color theme="1"/>
        <rFont val="Calibri"/>
        <family val="2"/>
        <scheme val="minor"/>
      </rPr>
      <t>in purchasers' value</t>
    </r>
  </si>
  <si>
    <t>Economic Statistics Directorate</t>
  </si>
  <si>
    <t>Growth Rates</t>
  </si>
  <si>
    <t xml:space="preserve"> GDP at constant 2006 prices</t>
  </si>
  <si>
    <t xml:space="preserve"> Change in GDP deflator</t>
  </si>
  <si>
    <t>SERVICES</t>
  </si>
  <si>
    <t>FISIM (Financial Intermediation Services Indirectly Measured)***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</si>
  <si>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</si>
  <si>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</si>
  <si>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</si>
  <si>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</si>
  <si>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</si>
  <si>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</si>
  <si>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</si>
  <si>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</si>
  <si>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</si>
  <si>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FISIM (Financial Intermediation Services Indirectly Measured)**</t>
  </si>
  <si>
    <t>** FISIM is a negative item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</si>
  <si>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</si>
  <si>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</si>
  <si>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</si>
  <si>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</si>
  <si>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</si>
  <si>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</si>
  <si>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</si>
  <si>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</si>
  <si>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</si>
  <si>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</si>
  <si>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</si>
  <si>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</si>
  <si>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</si>
  <si>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</si>
  <si>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</si>
  <si>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</si>
  <si>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Table 1.3: Gross Domestic Product (GDP) at Constant 2006 Prices by Economic Activity (Gh¢ Million)</t>
  </si>
  <si>
    <t>Trade; Repair of Vehicles, Household Goods</t>
  </si>
  <si>
    <t>Table 1.4: Growth Rates of Gross Domestic Product at Constant 2006 Prices (percent)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</si>
  <si>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</si>
  <si>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</si>
  <si>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*Provisional</t>
  </si>
  <si>
    <t>Table 1.7: Non-Oil GDP at 2006 Constant Prices by Economic Activity (Gh¢ Million)</t>
  </si>
  <si>
    <t>Table 1.5: Non-Oil GDP at Current Market Prices by Economic Activity (Gh¢ Million)</t>
  </si>
  <si>
    <t>Table 1.8: Growth Rates of Non-Oil GDP at 2006 Constant Prices (percent)</t>
  </si>
  <si>
    <r>
      <rPr>
        <b/>
        <sz val="18"/>
        <rFont val="Calibri"/>
        <family val="2"/>
        <scheme val="minor"/>
      </rPr>
      <t xml:space="preserve"> Non-Oil GDP</t>
    </r>
    <r>
      <rPr>
        <sz val="18"/>
        <rFont val="Calibri"/>
        <family val="2"/>
        <scheme val="minor"/>
      </rPr>
      <t xml:space="preserve"> current (million Gh₵)</t>
    </r>
  </si>
  <si>
    <r>
      <rPr>
        <b/>
        <sz val="18"/>
        <rFont val="Calibri"/>
        <family val="2"/>
        <scheme val="minor"/>
      </rPr>
      <t xml:space="preserve"> Non-Oil GDP</t>
    </r>
    <r>
      <rPr>
        <sz val="18"/>
        <rFont val="Calibri"/>
        <family val="2"/>
        <scheme val="minor"/>
      </rPr>
      <t xml:space="preserve"> at constant 2006 prices</t>
    </r>
  </si>
  <si>
    <t xml:space="preserve">      o.w.  Oil**</t>
  </si>
  <si>
    <t>Average exchange rate (₵/$)</t>
  </si>
  <si>
    <t>old</t>
  </si>
  <si>
    <t>new</t>
  </si>
  <si>
    <t>Professional, Administrative &amp; Support Service activities</t>
  </si>
  <si>
    <t>Real Estate</t>
  </si>
  <si>
    <t xml:space="preserve"> Gross Domestic Product (GDP) at Current Market Prices by Economic Activity (Gh¢ Million) -Changes in levels</t>
  </si>
  <si>
    <t>Gross Domestic Product (GDP) at Current Market Prices by Economic Activity (Gh¢ Million) (percent chages over old series)</t>
  </si>
  <si>
    <t>Table 1.4: Growth Rates of Gross Domestic Product at Constant 2006 and 2013 Prices (percent)</t>
  </si>
  <si>
    <t>** Oil means Oil and Gas</t>
  </si>
  <si>
    <t xml:space="preserve">Real Estate, </t>
  </si>
  <si>
    <t>September 2018 Edition</t>
  </si>
  <si>
    <t xml:space="preserve">old </t>
  </si>
  <si>
    <t xml:space="preserve"> Professional, Administrative &amp; Support Service activities</t>
  </si>
  <si>
    <t>Water supply and Sewerage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</si>
</sst>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&quot;£&quot;#,##0;\-&quot;£&quot;#,##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</numFmts>
  <fonts count="1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b/>
      <sz val="18"/>
      <name val="Arial"/>
      <family val="2"/>
    </font>
    <font>
      <sz val="18"/>
      <color theme="1"/>
      <name val="Times New Roman"/>
      <family val="2"/>
    </font>
    <font>
      <sz val="18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</font>
    <font>
      <sz val="16"/>
      <name val="Calibri"/>
      <family val="2"/>
      <scheme val="minor"/>
    </font>
    <font>
      <i/>
      <sz val="16"/>
      <name val="Calibri"/>
      <family val="2"/>
    </font>
    <font>
      <sz val="13"/>
      <color rgb="FF00000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/>
      <top style="thin">
        <color indexed="64"/>
      </top>
      <bottom style="thin">
        <color indexed="64"/>
      </bottom>
      <diagonal/>
    </border>
  </borders>
  <cellStyleXfs count="67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43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ill="0" applyBorder="0" applyAlignment="0" applyProtection="0"/>
    <xf numFmtId="164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166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43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43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43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3" fontId="15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50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0" fillId="6" borderId="0" xfId="0" applyFill="1" applyAlignment="1">
      <alignment horizontal="left" vertical="center" wrapText="1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1" fillId="0" borderId="0" xfId="0" applyFont="1" applyFill="1" applyAlignment="1">
      <alignment horizontal="right"/>
    </xf>
    <xf numFmtId="173" fontId="8" fillId="6" borderId="0" xfId="0" applyNumberFormat="1" applyFont="1" applyFill="1" applyBorder="1" applyAlignment="1">
      <alignment horizontal="left" vertical="center"/>
    </xf>
    <xf numFmtId="177" fontId="1" fillId="6" borderId="0" xfId="0" applyNumberFormat="1" applyFont="1" applyFill="1" applyBorder="1" applyAlignment="1">
      <alignment vertical="center"/>
    </xf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43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43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43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43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43" fontId="5" fillId="0" borderId="0" xfId="454" applyFont="1"/>
    <xf numFmtId="174" fontId="5" fillId="0" borderId="1" xfId="454" applyNumberFormat="1" applyFont="1" applyFill="1" applyBorder="1"/>
    <xf numFmtId="43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0" fillId="0" borderId="3" xfId="0" applyFont="1" applyBorder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0" fillId="0" borderId="1" xfId="0" applyFont="1" applyBorder="1"/>
    <xf numFmtId="0" fontId="0" fillId="0" borderId="1" xfId="0" applyFont="1" applyFill="1" applyBorder="1"/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175" fontId="39" fillId="3" borderId="0" xfId="0" applyNumberFormat="1" applyFont="1" applyFill="1" applyBorder="1" applyAlignment="1">
      <alignment vertical="center"/>
    </xf>
    <xf numFmtId="175" fontId="9" fillId="0" borderId="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1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9" fillId="0" borderId="3" xfId="0" applyFont="1" applyBorder="1"/>
    <xf numFmtId="0" fontId="31" fillId="0" borderId="3" xfId="0" applyFont="1" applyBorder="1"/>
    <xf numFmtId="0" fontId="31" fillId="0" borderId="4" xfId="0" applyFont="1" applyBorder="1"/>
    <xf numFmtId="0" fontId="31" fillId="0" borderId="0" xfId="0" applyFont="1" applyAlignment="1">
      <alignment wrapText="1"/>
    </xf>
    <xf numFmtId="175" fontId="39" fillId="3" borderId="0" xfId="0" applyNumberFormat="1" applyFont="1" applyFill="1" applyBorder="1" applyAlignment="1">
      <alignment horizontal="right" vertical="center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2" fillId="0" borderId="0" xfId="0" applyFont="1" applyAlignment="1">
      <alignment horizontal="right"/>
    </xf>
    <xf numFmtId="0" fontId="81" fillId="0" borderId="0" xfId="0" applyFont="1"/>
    <xf numFmtId="0" fontId="93" fillId="0" borderId="0" xfId="0" applyFont="1"/>
    <xf numFmtId="0" fontId="93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3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5" fillId="0" borderId="0" xfId="0" applyFont="1" applyFill="1" applyBorder="1" applyAlignment="1">
      <alignment horizontal="left" vertical="center"/>
    </xf>
    <xf numFmtId="0" fontId="95" fillId="0" borderId="0" xfId="0" applyFont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177" fontId="94" fillId="0" borderId="0" xfId="0" applyNumberFormat="1" applyFont="1" applyFill="1" applyBorder="1" applyAlignment="1">
      <alignment vertical="center"/>
    </xf>
    <xf numFmtId="2" fontId="95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3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6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9" fillId="0" borderId="3" xfId="0" applyFont="1" applyBorder="1"/>
    <xf numFmtId="0" fontId="97" fillId="0" borderId="3" xfId="0" applyFont="1" applyBorder="1"/>
    <xf numFmtId="0" fontId="97" fillId="0" borderId="3" xfId="0" applyFont="1" applyFill="1" applyBorder="1"/>
    <xf numFmtId="0" fontId="81" fillId="0" borderId="0" xfId="0" applyFont="1" applyFill="1" applyAlignment="1"/>
    <xf numFmtId="0" fontId="88" fillId="0" borderId="0" xfId="0" applyFont="1" applyAlignment="1">
      <alignment horizontal="right"/>
    </xf>
    <xf numFmtId="0" fontId="98" fillId="0" borderId="0" xfId="0" applyFont="1" applyAlignment="1">
      <alignment wrapText="1"/>
    </xf>
    <xf numFmtId="0" fontId="98" fillId="0" borderId="0" xfId="0" applyFont="1"/>
    <xf numFmtId="0" fontId="99" fillId="0" borderId="0" xfId="0" applyFont="1" applyAlignment="1">
      <alignment horizontal="right"/>
    </xf>
    <xf numFmtId="0" fontId="83" fillId="0" borderId="0" xfId="0" applyFont="1"/>
    <xf numFmtId="0" fontId="100" fillId="0" borderId="0" xfId="0" applyFont="1"/>
    <xf numFmtId="0" fontId="101" fillId="0" borderId="0" xfId="0" applyFont="1" applyBorder="1" applyAlignment="1">
      <alignment horizontal="center"/>
    </xf>
    <xf numFmtId="0" fontId="100" fillId="0" borderId="1" xfId="0" applyFont="1" applyBorder="1" applyAlignment="1">
      <alignment vertical="center"/>
    </xf>
    <xf numFmtId="0" fontId="98" fillId="0" borderId="1" xfId="0" applyFont="1" applyBorder="1" applyAlignment="1">
      <alignment horizontal="center" vertical="center"/>
    </xf>
    <xf numFmtId="0" fontId="98" fillId="0" borderId="1" xfId="0" applyFont="1" applyFill="1" applyBorder="1" applyAlignment="1">
      <alignment horizontal="center" vertical="center"/>
    </xf>
    <xf numFmtId="0" fontId="102" fillId="6" borderId="0" xfId="0" applyFont="1" applyFill="1" applyAlignment="1">
      <alignment vertical="center"/>
    </xf>
    <xf numFmtId="175" fontId="102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3" fillId="0" borderId="0" xfId="0" applyFont="1" applyBorder="1" applyAlignment="1">
      <alignment horizontal="left" vertical="center"/>
    </xf>
    <xf numFmtId="175" fontId="98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4" fillId="0" borderId="0" xfId="0" applyFont="1" applyBorder="1" applyAlignment="1">
      <alignment horizontal="left" vertical="center"/>
    </xf>
    <xf numFmtId="0" fontId="98" fillId="0" borderId="0" xfId="79" applyFont="1" applyBorder="1" applyAlignment="1" applyProtection="1">
      <alignment vertical="center" wrapText="1"/>
      <protection locked="0"/>
    </xf>
    <xf numFmtId="0" fontId="98" fillId="0" borderId="0" xfId="79" applyFont="1" applyBorder="1" applyAlignment="1">
      <alignment vertical="center" wrapText="1"/>
    </xf>
    <xf numFmtId="0" fontId="98" fillId="0" borderId="0" xfId="0" applyFont="1" applyAlignment="1">
      <alignment vertical="center" wrapText="1"/>
    </xf>
    <xf numFmtId="0" fontId="102" fillId="6" borderId="0" xfId="0" applyFont="1" applyFill="1" applyAlignment="1">
      <alignment horizontal="left" vertical="center" wrapText="1"/>
    </xf>
    <xf numFmtId="0" fontId="98" fillId="0" borderId="0" xfId="0" applyFont="1" applyFill="1" applyAlignment="1">
      <alignment horizontal="left" vertical="center" wrapText="1"/>
    </xf>
    <xf numFmtId="0" fontId="98" fillId="0" borderId="3" xfId="0" applyFont="1" applyBorder="1" applyAlignment="1">
      <alignment wrapText="1"/>
    </xf>
    <xf numFmtId="0" fontId="98" fillId="0" borderId="3" xfId="0" applyFont="1" applyBorder="1"/>
    <xf numFmtId="0" fontId="83" fillId="0" borderId="3" xfId="0" applyFont="1" applyBorder="1"/>
    <xf numFmtId="0" fontId="83" fillId="0" borderId="4" xfId="0" applyFont="1" applyBorder="1"/>
    <xf numFmtId="0" fontId="83" fillId="0" borderId="0" xfId="0" applyFont="1" applyBorder="1"/>
    <xf numFmtId="0" fontId="83" fillId="0" borderId="0" xfId="0" applyFont="1" applyFill="1" applyAlignment="1"/>
    <xf numFmtId="177" fontId="98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5" fillId="0" borderId="0" xfId="0" applyFont="1" applyFill="1" applyAlignment="1">
      <alignment horizontal="right"/>
    </xf>
    <xf numFmtId="0" fontId="106" fillId="0" borderId="0" xfId="0" applyFont="1" applyFill="1"/>
    <xf numFmtId="0" fontId="107" fillId="0" borderId="0" xfId="0" applyFont="1" applyFill="1" applyBorder="1" applyAlignment="1">
      <alignment horizontal="center"/>
    </xf>
    <xf numFmtId="0" fontId="108" fillId="0" borderId="1" xfId="0" applyFont="1" applyFill="1" applyBorder="1" applyAlignment="1">
      <alignment vertical="center"/>
    </xf>
    <xf numFmtId="173" fontId="100" fillId="63" borderId="0" xfId="0" applyNumberFormat="1" applyFont="1" applyFill="1" applyBorder="1" applyAlignment="1">
      <alignment horizontal="left" vertical="center"/>
    </xf>
    <xf numFmtId="0" fontId="102" fillId="63" borderId="0" xfId="0" applyFont="1" applyFill="1" applyAlignment="1">
      <alignment vertical="center"/>
    </xf>
    <xf numFmtId="175" fontId="102" fillId="63" borderId="0" xfId="0" applyNumberFormat="1" applyFont="1" applyFill="1" applyBorder="1" applyAlignment="1">
      <alignment vertical="center"/>
    </xf>
    <xf numFmtId="0" fontId="109" fillId="0" borderId="0" xfId="0" applyFont="1" applyFill="1" applyBorder="1" applyAlignment="1">
      <alignment horizontal="left" vertical="center"/>
    </xf>
    <xf numFmtId="0" fontId="110" fillId="0" borderId="0" xfId="0" applyFont="1" applyFill="1" applyBorder="1" applyAlignment="1">
      <alignment horizontal="left" vertical="center"/>
    </xf>
    <xf numFmtId="2" fontId="109" fillId="0" borderId="0" xfId="0" applyNumberFormat="1" applyFont="1" applyFill="1" applyBorder="1" applyAlignment="1">
      <alignment horizontal="left" vertical="center"/>
    </xf>
    <xf numFmtId="0" fontId="98" fillId="0" borderId="0" xfId="79" applyFont="1" applyFill="1" applyBorder="1" applyAlignment="1" applyProtection="1">
      <alignment vertical="center" wrapText="1"/>
      <protection locked="0"/>
    </xf>
    <xf numFmtId="0" fontId="98" fillId="0" borderId="0" xfId="79" applyFont="1" applyFill="1" applyBorder="1" applyAlignment="1">
      <alignment vertical="center" wrapText="1"/>
    </xf>
    <xf numFmtId="2" fontId="109" fillId="0" borderId="0" xfId="0" applyNumberFormat="1" applyFont="1" applyFill="1" applyBorder="1" applyAlignment="1">
      <alignment horizontal="left" vertical="top"/>
    </xf>
    <xf numFmtId="173" fontId="100" fillId="6" borderId="0" xfId="0" applyNumberFormat="1" applyFont="1" applyFill="1" applyBorder="1" applyAlignment="1">
      <alignment horizontal="left" vertical="center"/>
    </xf>
    <xf numFmtId="173" fontId="108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8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0" fontId="102" fillId="0" borderId="1" xfId="0" applyFont="1" applyFill="1" applyBorder="1" applyAlignment="1">
      <alignment horizontal="center" vertical="center"/>
    </xf>
    <xf numFmtId="177" fontId="102" fillId="63" borderId="0" xfId="0" applyNumberFormat="1" applyFont="1" applyFill="1" applyBorder="1" applyAlignment="1">
      <alignment vertical="center"/>
    </xf>
    <xf numFmtId="177" fontId="101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3" fillId="0" borderId="0" xfId="0" applyFont="1" applyFill="1"/>
    <xf numFmtId="0" fontId="124" fillId="0" borderId="0" xfId="0" applyFont="1" applyFill="1" applyBorder="1" applyAlignment="1">
      <alignment horizontal="center"/>
    </xf>
    <xf numFmtId="0" fontId="125" fillId="0" borderId="1" xfId="0" applyFont="1" applyFill="1" applyBorder="1" applyAlignment="1">
      <alignment vertical="center"/>
    </xf>
    <xf numFmtId="173" fontId="125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6" fillId="0" borderId="0" xfId="0" applyFont="1" applyFill="1" applyBorder="1" applyAlignment="1">
      <alignment horizontal="left" vertical="center"/>
    </xf>
    <xf numFmtId="175" fontId="127" fillId="0" borderId="0" xfId="0" applyNumberFormat="1" applyFont="1" applyFill="1" applyBorder="1" applyAlignment="1">
      <alignment vertical="center"/>
    </xf>
    <xf numFmtId="0" fontId="128" fillId="0" borderId="0" xfId="0" applyFont="1" applyFill="1" applyBorder="1" applyAlignment="1">
      <alignment horizontal="left" vertical="center"/>
    </xf>
    <xf numFmtId="2" fontId="126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5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5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0" fontId="112" fillId="0" borderId="0" xfId="0" applyFont="1" applyFill="1"/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0" fontId="101" fillId="0" borderId="0" xfId="0" applyFont="1" applyBorder="1" applyAlignment="1">
      <alignment horizontal="center"/>
    </xf>
    <xf numFmtId="0" fontId="124" fillId="0" borderId="0" xfId="0" applyFont="1" applyFill="1" applyBorder="1" applyAlignment="1">
      <alignment horizontal="center"/>
    </xf>
    <xf numFmtId="175" fontId="0" fillId="62" borderId="0" xfId="0" applyNumberFormat="1" applyFont="1" applyFill="1"/>
    <xf numFmtId="0" fontId="114" fillId="0" borderId="0" xfId="0" applyFont="1"/>
    <xf numFmtId="0" fontId="114" fillId="64" borderId="0" xfId="0" applyFont="1" applyFill="1"/>
    <xf numFmtId="0" fontId="130" fillId="63" borderId="0" xfId="100" applyFont="1" applyFill="1"/>
    <xf numFmtId="0" fontId="114" fillId="63" borderId="0" xfId="0" applyFont="1" applyFill="1"/>
    <xf numFmtId="0" fontId="131" fillId="63" borderId="0" xfId="100" applyFont="1" applyFill="1"/>
    <xf numFmtId="0" fontId="113" fillId="63" borderId="1" xfId="100" applyFont="1" applyFill="1" applyBorder="1" applyAlignment="1">
      <alignment horizontal="left"/>
    </xf>
    <xf numFmtId="0" fontId="114" fillId="63" borderId="1" xfId="0" applyFont="1" applyFill="1" applyBorder="1" applyAlignment="1">
      <alignment horizontal="right"/>
    </xf>
    <xf numFmtId="0" fontId="132" fillId="63" borderId="0" xfId="38" applyFont="1" applyFill="1"/>
    <xf numFmtId="43" fontId="132" fillId="63" borderId="0" xfId="237" applyFont="1" applyFill="1"/>
    <xf numFmtId="0" fontId="114" fillId="0" borderId="0" xfId="0" applyFont="1" applyFill="1"/>
    <xf numFmtId="174" fontId="132" fillId="63" borderId="0" xfId="91" applyNumberFormat="1" applyFont="1" applyFill="1" applyBorder="1"/>
    <xf numFmtId="176" fontId="114" fillId="63" borderId="0" xfId="96" applyNumberFormat="1" applyFont="1" applyFill="1"/>
    <xf numFmtId="0" fontId="132" fillId="63" borderId="0" xfId="100" applyFont="1" applyFill="1" applyBorder="1"/>
    <xf numFmtId="176" fontId="114" fillId="63" borderId="0" xfId="96" applyNumberFormat="1" applyFont="1" applyFill="1" applyBorder="1"/>
    <xf numFmtId="0" fontId="132" fillId="63" borderId="1" xfId="100" applyFont="1" applyFill="1" applyBorder="1"/>
    <xf numFmtId="0" fontId="114" fillId="63" borderId="1" xfId="0" applyFont="1" applyFill="1" applyBorder="1"/>
    <xf numFmtId="178" fontId="114" fillId="63" borderId="4" xfId="0" applyNumberFormat="1" applyFont="1" applyFill="1" applyBorder="1"/>
    <xf numFmtId="178" fontId="114" fillId="63" borderId="0" xfId="0" applyNumberFormat="1" applyFont="1" applyFill="1" applyBorder="1"/>
    <xf numFmtId="0" fontId="132" fillId="63" borderId="3" xfId="100" applyFont="1" applyFill="1" applyBorder="1"/>
    <xf numFmtId="178" fontId="114" fillId="63" borderId="3" xfId="0" applyNumberFormat="1" applyFont="1" applyFill="1" applyBorder="1"/>
    <xf numFmtId="0" fontId="114" fillId="0" borderId="0" xfId="0" applyFont="1" applyFill="1" applyAlignment="1"/>
    <xf numFmtId="175" fontId="50" fillId="65" borderId="0" xfId="0" applyNumberFormat="1" applyFont="1" applyFill="1"/>
    <xf numFmtId="0" fontId="101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 vertical="center"/>
    </xf>
    <xf numFmtId="0" fontId="112" fillId="0" borderId="0" xfId="0" applyFont="1" applyFill="1" applyAlignment="1">
      <alignment wrapText="1"/>
    </xf>
    <xf numFmtId="181" fontId="112" fillId="0" borderId="0" xfId="458" applyNumberFormat="1" applyFont="1" applyFill="1"/>
    <xf numFmtId="169" fontId="112" fillId="0" borderId="0" xfId="0" applyNumberFormat="1" applyFont="1" applyFill="1"/>
    <xf numFmtId="175" fontId="31" fillId="0" borderId="0" xfId="0" applyNumberFormat="1" applyFont="1"/>
    <xf numFmtId="175" fontId="83" fillId="0" borderId="0" xfId="0" applyNumberFormat="1" applyFont="1" applyFill="1"/>
    <xf numFmtId="175" fontId="83" fillId="0" borderId="0" xfId="0" applyNumberFormat="1" applyFont="1"/>
    <xf numFmtId="175" fontId="83" fillId="0" borderId="0" xfId="0" applyNumberFormat="1" applyFont="1" applyAlignment="1">
      <alignment vertical="center"/>
    </xf>
    <xf numFmtId="0" fontId="31" fillId="0" borderId="0" xfId="0" applyFont="1" applyBorder="1"/>
    <xf numFmtId="0" fontId="9" fillId="6" borderId="1" xfId="0" applyFont="1" applyFill="1" applyBorder="1" applyAlignment="1">
      <alignment horizontal="center" vertical="center"/>
    </xf>
    <xf numFmtId="175" fontId="39" fillId="6" borderId="0" xfId="0" applyNumberFormat="1" applyFont="1" applyFill="1" applyBorder="1" applyAlignment="1">
      <alignment vertical="center"/>
    </xf>
    <xf numFmtId="175" fontId="9" fillId="6" borderId="0" xfId="0" applyNumberFormat="1" applyFont="1" applyFill="1" applyBorder="1" applyAlignment="1">
      <alignment vertical="center"/>
    </xf>
    <xf numFmtId="175" fontId="39" fillId="6" borderId="0" xfId="0" applyNumberFormat="1" applyFont="1" applyFill="1" applyBorder="1" applyAlignment="1">
      <alignment horizontal="right" vertical="center"/>
    </xf>
    <xf numFmtId="181" fontId="31" fillId="0" borderId="0" xfId="458" applyNumberFormat="1" applyFont="1" applyFill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93" fillId="0" borderId="3" xfId="0" applyFont="1" applyBorder="1"/>
    <xf numFmtId="0" fontId="89" fillId="6" borderId="1" xfId="0" applyFont="1" applyFill="1" applyBorder="1" applyAlignment="1">
      <alignment horizontal="center" vertical="center"/>
    </xf>
    <xf numFmtId="0" fontId="88" fillId="0" borderId="0" xfId="0" applyFont="1" applyFill="1" applyAlignment="1">
      <alignment vertical="center"/>
    </xf>
    <xf numFmtId="175" fontId="88" fillId="0" borderId="0" xfId="0" applyNumberFormat="1" applyFont="1" applyFill="1" applyBorder="1" applyAlignment="1">
      <alignment vertical="center"/>
    </xf>
    <xf numFmtId="175" fontId="88" fillId="6" borderId="0" xfId="0" applyNumberFormat="1" applyFont="1" applyFill="1" applyBorder="1" applyAlignment="1">
      <alignment vertical="center"/>
    </xf>
    <xf numFmtId="0" fontId="88" fillId="0" borderId="0" xfId="0" applyFont="1" applyFill="1" applyAlignment="1">
      <alignment horizontal="left" vertical="center" wrapText="1"/>
    </xf>
    <xf numFmtId="0" fontId="81" fillId="0" borderId="3" xfId="0" applyFont="1" applyBorder="1" applyAlignment="1">
      <alignment wrapText="1"/>
    </xf>
    <xf numFmtId="0" fontId="87" fillId="0" borderId="3" xfId="0" applyFont="1" applyBorder="1" applyAlignment="1">
      <alignment wrapText="1"/>
    </xf>
    <xf numFmtId="173" fontId="93" fillId="0" borderId="3" xfId="0" applyNumberFormat="1" applyFont="1" applyFill="1" applyBorder="1" applyAlignment="1">
      <alignment horizontal="left" vertical="center"/>
    </xf>
    <xf numFmtId="0" fontId="88" fillId="0" borderId="3" xfId="0" applyFont="1" applyFill="1" applyBorder="1" applyAlignment="1">
      <alignment horizontal="left" vertical="center" wrapText="1"/>
    </xf>
    <xf numFmtId="181" fontId="87" fillId="0" borderId="0" xfId="458" applyNumberFormat="1" applyFont="1"/>
    <xf numFmtId="181" fontId="87" fillId="0" borderId="3" xfId="458" applyNumberFormat="1" applyFont="1" applyBorder="1"/>
    <xf numFmtId="0" fontId="87" fillId="0" borderId="3" xfId="0" applyFont="1" applyBorder="1"/>
    <xf numFmtId="0" fontId="81" fillId="0" borderId="0" xfId="0" applyFont="1" applyFill="1" applyBorder="1"/>
    <xf numFmtId="0" fontId="107" fillId="0" borderId="0" xfId="0" applyFont="1" applyFill="1" applyBorder="1" applyAlignment="1">
      <alignment horizontal="center"/>
    </xf>
    <xf numFmtId="0" fontId="124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center"/>
    </xf>
    <xf numFmtId="0" fontId="89" fillId="63" borderId="1" xfId="0" applyFont="1" applyFill="1" applyBorder="1" applyAlignment="1">
      <alignment horizontal="center" vertical="center"/>
    </xf>
    <xf numFmtId="0" fontId="9" fillId="63" borderId="35" xfId="0" applyFont="1" applyFill="1" applyBorder="1" applyAlignment="1">
      <alignment horizontal="center" vertical="center"/>
    </xf>
    <xf numFmtId="173" fontId="133" fillId="0" borderId="0" xfId="0" applyNumberFormat="1" applyFont="1" applyFill="1" applyBorder="1" applyAlignment="1">
      <alignment horizontal="left" vertical="center"/>
    </xf>
    <xf numFmtId="0" fontId="134" fillId="0" borderId="0" xfId="0" applyFont="1" applyFill="1" applyAlignment="1">
      <alignment vertical="center"/>
    </xf>
    <xf numFmtId="177" fontId="134" fillId="0" borderId="0" xfId="0" applyNumberFormat="1" applyFont="1" applyFill="1" applyBorder="1" applyAlignment="1">
      <alignment vertical="center"/>
    </xf>
    <xf numFmtId="177" fontId="134" fillId="63" borderId="0" xfId="0" applyNumberFormat="1" applyFont="1" applyFill="1" applyBorder="1" applyAlignment="1">
      <alignment vertical="center"/>
    </xf>
    <xf numFmtId="0" fontId="135" fillId="0" borderId="0" xfId="0" applyFont="1" applyAlignment="1">
      <alignment vertical="center"/>
    </xf>
    <xf numFmtId="0" fontId="136" fillId="0" borderId="0" xfId="0" applyFont="1" applyFill="1" applyBorder="1" applyAlignment="1">
      <alignment horizontal="left" vertical="center"/>
    </xf>
    <xf numFmtId="177" fontId="137" fillId="0" borderId="0" xfId="0" applyNumberFormat="1" applyFont="1" applyFill="1" applyBorder="1" applyAlignment="1">
      <alignment vertical="center"/>
    </xf>
    <xf numFmtId="177" fontId="137" fillId="63" borderId="0" xfId="0" applyNumberFormat="1" applyFont="1" applyFill="1" applyBorder="1" applyAlignment="1">
      <alignment vertical="center"/>
    </xf>
    <xf numFmtId="0" fontId="135" fillId="0" borderId="0" xfId="0" applyFont="1" applyFill="1"/>
    <xf numFmtId="0" fontId="138" fillId="0" borderId="0" xfId="0" applyFont="1" applyFill="1" applyBorder="1" applyAlignment="1">
      <alignment horizontal="left" vertical="center"/>
    </xf>
    <xf numFmtId="0" fontId="135" fillId="0" borderId="0" xfId="0" applyFont="1"/>
    <xf numFmtId="2" fontId="136" fillId="0" borderId="0" xfId="0" applyNumberFormat="1" applyFont="1" applyFill="1" applyBorder="1" applyAlignment="1">
      <alignment horizontal="left" vertical="top"/>
    </xf>
    <xf numFmtId="0" fontId="137" fillId="0" borderId="0" xfId="79" applyFont="1" applyFill="1" applyBorder="1" applyAlignment="1" applyProtection="1">
      <alignment vertical="center" wrapText="1"/>
      <protection locked="0"/>
    </xf>
    <xf numFmtId="2" fontId="136" fillId="0" borderId="0" xfId="0" applyNumberFormat="1" applyFont="1" applyFill="1" applyBorder="1" applyAlignment="1">
      <alignment horizontal="left" vertical="center"/>
    </xf>
    <xf numFmtId="0" fontId="137" fillId="0" borderId="0" xfId="79" applyFont="1" applyFill="1" applyBorder="1" applyAlignment="1">
      <alignment vertical="center" wrapText="1"/>
    </xf>
    <xf numFmtId="0" fontId="137" fillId="0" borderId="0" xfId="0" applyFont="1" applyFill="1" applyAlignment="1">
      <alignment vertical="center" wrapText="1"/>
    </xf>
    <xf numFmtId="173" fontId="133" fillId="0" borderId="3" xfId="0" applyNumberFormat="1" applyFont="1" applyFill="1" applyBorder="1" applyAlignment="1">
      <alignment horizontal="left" vertical="center"/>
    </xf>
    <xf numFmtId="0" fontId="134" fillId="0" borderId="3" xfId="0" applyFont="1" applyFill="1" applyBorder="1" applyAlignment="1">
      <alignment horizontal="left" vertical="center" wrapText="1"/>
    </xf>
    <xf numFmtId="175" fontId="134" fillId="0" borderId="3" xfId="0" applyNumberFormat="1" applyFont="1" applyFill="1" applyBorder="1" applyAlignment="1">
      <alignment vertical="center"/>
    </xf>
    <xf numFmtId="175" fontId="134" fillId="63" borderId="3" xfId="0" applyNumberFormat="1" applyFont="1" applyFill="1" applyBorder="1" applyAlignment="1">
      <alignment vertical="center"/>
    </xf>
    <xf numFmtId="0" fontId="136" fillId="63" borderId="0" xfId="0" applyFont="1" applyFill="1" applyBorder="1" applyAlignment="1">
      <alignment horizontal="left" vertical="center"/>
    </xf>
    <xf numFmtId="0" fontId="135" fillId="63" borderId="0" xfId="0" applyFont="1" applyFill="1" applyAlignment="1">
      <alignment vertical="center"/>
    </xf>
    <xf numFmtId="0" fontId="0" fillId="0" borderId="0" xfId="0" applyFont="1" applyBorder="1"/>
    <xf numFmtId="0" fontId="95" fillId="0" borderId="3" xfId="0" applyFont="1" applyBorder="1" applyAlignment="1">
      <alignment horizontal="left" vertical="center"/>
    </xf>
    <xf numFmtId="177" fontId="89" fillId="0" borderId="3" xfId="0" applyNumberFormat="1" applyFont="1" applyFill="1" applyBorder="1" applyAlignment="1">
      <alignment vertical="center"/>
    </xf>
    <xf numFmtId="0" fontId="95" fillId="0" borderId="4" xfId="0" applyFont="1" applyBorder="1" applyAlignment="1">
      <alignment horizontal="left" vertical="center"/>
    </xf>
    <xf numFmtId="177" fontId="89" fillId="0" borderId="4" xfId="0" applyNumberFormat="1" applyFont="1" applyFill="1" applyBorder="1" applyAlignment="1">
      <alignment vertical="center"/>
    </xf>
    <xf numFmtId="0" fontId="88" fillId="6" borderId="4" xfId="0" applyFont="1" applyFill="1" applyBorder="1" applyAlignment="1">
      <alignment vertical="center"/>
    </xf>
    <xf numFmtId="0" fontId="89" fillId="0" borderId="3" xfId="0" applyFont="1" applyBorder="1" applyAlignment="1">
      <alignment vertical="center" wrapText="1"/>
    </xf>
    <xf numFmtId="177" fontId="88" fillId="6" borderId="0" xfId="0" applyNumberFormat="1" applyFont="1" applyFill="1" applyBorder="1" applyAlignment="1">
      <alignment vertical="center"/>
    </xf>
    <xf numFmtId="177" fontId="89" fillId="6" borderId="0" xfId="0" applyNumberFormat="1" applyFont="1" applyFill="1" applyBorder="1" applyAlignment="1">
      <alignment vertical="center"/>
    </xf>
    <xf numFmtId="177" fontId="94" fillId="6" borderId="0" xfId="0" applyNumberFormat="1" applyFont="1" applyFill="1" applyBorder="1" applyAlignment="1">
      <alignment vertical="center"/>
    </xf>
    <xf numFmtId="177" fontId="89" fillId="6" borderId="3" xfId="0" applyNumberFormat="1" applyFont="1" applyFill="1" applyBorder="1" applyAlignment="1">
      <alignment vertical="center"/>
    </xf>
    <xf numFmtId="177" fontId="89" fillId="6" borderId="4" xfId="0" applyNumberFormat="1" applyFont="1" applyFill="1" applyBorder="1" applyAlignment="1">
      <alignment vertical="center"/>
    </xf>
    <xf numFmtId="177" fontId="88" fillId="6" borderId="4" xfId="0" applyNumberFormat="1" applyFont="1" applyFill="1" applyBorder="1" applyAlignment="1">
      <alignment vertical="center"/>
    </xf>
    <xf numFmtId="177" fontId="88" fillId="6" borderId="3" xfId="0" applyNumberFormat="1" applyFont="1" applyFill="1" applyBorder="1" applyAlignment="1">
      <alignment vertical="center"/>
    </xf>
    <xf numFmtId="177" fontId="88" fillId="0" borderId="0" xfId="0" applyNumberFormat="1" applyFont="1" applyFill="1" applyBorder="1" applyAlignment="1">
      <alignment vertical="center"/>
    </xf>
    <xf numFmtId="177" fontId="88" fillId="0" borderId="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3" fillId="0" borderId="0" xfId="0" applyFont="1" applyAlignment="1"/>
    <xf numFmtId="177" fontId="88" fillId="0" borderId="4" xfId="0" applyNumberFormat="1" applyFont="1" applyFill="1" applyBorder="1" applyAlignment="1">
      <alignment vertical="center"/>
    </xf>
    <xf numFmtId="175" fontId="39" fillId="0" borderId="0" xfId="0" applyNumberFormat="1" applyFont="1" applyFill="1" applyBorder="1" applyAlignment="1">
      <alignment vertical="center"/>
    </xf>
    <xf numFmtId="175" fontId="39" fillId="0" borderId="0" xfId="0" applyNumberFormat="1" applyFont="1" applyFill="1" applyBorder="1" applyAlignment="1">
      <alignment horizontal="right" vertical="center"/>
    </xf>
    <xf numFmtId="177" fontId="39" fillId="0" borderId="0" xfId="0" applyNumberFormat="1" applyFont="1" applyFill="1" applyBorder="1" applyAlignment="1">
      <alignment horizontal="right" vertical="center"/>
    </xf>
    <xf numFmtId="0" fontId="80" fillId="0" borderId="3" xfId="0" applyFont="1" applyFill="1" applyBorder="1" applyAlignment="1">
      <alignment horizontal="left" vertical="center"/>
    </xf>
    <xf numFmtId="0" fontId="80" fillId="0" borderId="3" xfId="0" applyFont="1" applyBorder="1" applyAlignment="1">
      <alignment horizontal="left" vertical="center"/>
    </xf>
    <xf numFmtId="175" fontId="9" fillId="0" borderId="3" xfId="0" applyNumberFormat="1" applyFont="1" applyFill="1" applyBorder="1" applyAlignment="1">
      <alignment vertical="center"/>
    </xf>
    <xf numFmtId="175" fontId="9" fillId="6" borderId="3" xfId="0" applyNumberFormat="1" applyFont="1" applyFill="1" applyBorder="1" applyAlignment="1">
      <alignment vertical="center"/>
    </xf>
    <xf numFmtId="173" fontId="76" fillId="3" borderId="4" xfId="0" applyNumberFormat="1" applyFont="1" applyFill="1" applyBorder="1" applyAlignment="1">
      <alignment horizontal="left" vertical="center"/>
    </xf>
    <xf numFmtId="0" fontId="39" fillId="6" borderId="4" xfId="0" applyFont="1" applyFill="1" applyBorder="1" applyAlignment="1">
      <alignment horizontal="left" vertical="center" wrapText="1"/>
    </xf>
    <xf numFmtId="175" fontId="39" fillId="0" borderId="4" xfId="0" applyNumberFormat="1" applyFont="1" applyFill="1" applyBorder="1" applyAlignment="1">
      <alignment vertical="center"/>
    </xf>
    <xf numFmtId="175" fontId="39" fillId="6" borderId="4" xfId="0" applyNumberFormat="1" applyFont="1" applyFill="1" applyBorder="1" applyAlignment="1">
      <alignment vertical="center"/>
    </xf>
    <xf numFmtId="175" fontId="39" fillId="3" borderId="4" xfId="0" applyNumberFormat="1" applyFont="1" applyFill="1" applyBorder="1" applyAlignment="1">
      <alignment vertical="center"/>
    </xf>
    <xf numFmtId="0" fontId="81" fillId="0" borderId="0" xfId="0" applyFont="1" applyBorder="1"/>
    <xf numFmtId="0" fontId="83" fillId="0" borderId="3" xfId="0" applyFont="1" applyFill="1" applyBorder="1" applyAlignment="1">
      <alignment wrapText="1"/>
    </xf>
    <xf numFmtId="175" fontId="98" fillId="0" borderId="3" xfId="0" applyNumberFormat="1" applyFont="1" applyFill="1" applyBorder="1" applyAlignment="1">
      <alignment vertical="center"/>
    </xf>
    <xf numFmtId="0" fontId="109" fillId="0" borderId="3" xfId="0" applyFont="1" applyFill="1" applyBorder="1" applyAlignment="1">
      <alignment horizontal="left" vertical="center"/>
    </xf>
    <xf numFmtId="2" fontId="109" fillId="0" borderId="3" xfId="0" applyNumberFormat="1" applyFont="1" applyFill="1" applyBorder="1" applyAlignment="1">
      <alignment horizontal="left" vertical="center"/>
    </xf>
    <xf numFmtId="175" fontId="102" fillId="0" borderId="0" xfId="0" applyNumberFormat="1" applyFont="1" applyFill="1" applyBorder="1" applyAlignment="1">
      <alignment vertical="center"/>
    </xf>
    <xf numFmtId="175" fontId="87" fillId="0" borderId="0" xfId="0" applyNumberFormat="1" applyFont="1" applyFill="1" applyBorder="1" applyAlignment="1">
      <alignment vertical="center"/>
    </xf>
    <xf numFmtId="0" fontId="102" fillId="0" borderId="3" xfId="0" applyFont="1" applyBorder="1" applyAlignment="1">
      <alignment horizontal="center" vertical="center"/>
    </xf>
    <xf numFmtId="0" fontId="102" fillId="0" borderId="3" xfId="0" applyFont="1" applyFill="1" applyBorder="1" applyAlignment="1">
      <alignment horizontal="center" vertical="center"/>
    </xf>
    <xf numFmtId="0" fontId="0" fillId="0" borderId="32" xfId="0" applyFont="1" applyBorder="1"/>
    <xf numFmtId="177" fontId="102" fillId="0" borderId="4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175" fontId="98" fillId="63" borderId="0" xfId="0" applyNumberFormat="1" applyFont="1" applyFill="1" applyBorder="1" applyAlignment="1">
      <alignment vertical="center"/>
    </xf>
    <xf numFmtId="175" fontId="98" fillId="63" borderId="3" xfId="0" applyNumberFormat="1" applyFont="1" applyFill="1" applyBorder="1" applyAlignment="1">
      <alignment vertical="center"/>
    </xf>
    <xf numFmtId="175" fontId="82" fillId="0" borderId="0" xfId="0" applyNumberFormat="1" applyFont="1" applyFill="1" applyBorder="1" applyAlignment="1">
      <alignment vertical="center"/>
    </xf>
    <xf numFmtId="175" fontId="82" fillId="63" borderId="0" xfId="0" applyNumberFormat="1" applyFont="1" applyFill="1" applyBorder="1" applyAlignment="1">
      <alignment vertical="center"/>
    </xf>
    <xf numFmtId="0" fontId="82" fillId="0" borderId="0" xfId="0" applyFont="1" applyFill="1" applyAlignment="1">
      <alignment vertical="center"/>
    </xf>
    <xf numFmtId="0" fontId="82" fillId="0" borderId="0" xfId="0" applyFont="1" applyFill="1" applyAlignment="1">
      <alignment horizontal="left" vertical="center" wrapText="1"/>
    </xf>
    <xf numFmtId="177" fontId="102" fillId="63" borderId="4" xfId="0" applyNumberFormat="1" applyFont="1" applyFill="1" applyBorder="1" applyAlignment="1">
      <alignment vertical="center"/>
    </xf>
    <xf numFmtId="177" fontId="98" fillId="63" borderId="0" xfId="0" applyNumberFormat="1" applyFont="1" applyFill="1" applyBorder="1" applyAlignment="1">
      <alignment vertical="center"/>
    </xf>
    <xf numFmtId="177" fontId="101" fillId="63" borderId="0" xfId="0" applyNumberFormat="1" applyFont="1" applyFill="1" applyBorder="1" applyAlignment="1">
      <alignment vertical="center"/>
    </xf>
    <xf numFmtId="175" fontId="127" fillId="63" borderId="0" xfId="0" applyNumberFormat="1" applyFont="1" applyFill="1" applyBorder="1" applyAlignment="1">
      <alignment vertical="center"/>
    </xf>
    <xf numFmtId="0" fontId="126" fillId="0" borderId="3" xfId="0" applyFont="1" applyFill="1" applyBorder="1" applyAlignment="1">
      <alignment horizontal="left" vertical="center"/>
    </xf>
    <xf numFmtId="175" fontId="127" fillId="0" borderId="3" xfId="0" applyNumberFormat="1" applyFont="1" applyFill="1" applyBorder="1" applyAlignment="1">
      <alignment vertical="center"/>
    </xf>
    <xf numFmtId="175" fontId="127" fillId="63" borderId="3" xfId="0" applyNumberFormat="1" applyFont="1" applyFill="1" applyBorder="1" applyAlignment="1">
      <alignment vertical="center"/>
    </xf>
    <xf numFmtId="0" fontId="87" fillId="0" borderId="0" xfId="0" applyFont="1" applyFill="1" applyAlignment="1">
      <alignment vertical="center"/>
    </xf>
    <xf numFmtId="0" fontId="87" fillId="0" borderId="0" xfId="0" applyFont="1" applyFill="1" applyAlignment="1">
      <alignment horizontal="left" vertical="center" wrapText="1"/>
    </xf>
    <xf numFmtId="177" fontId="87" fillId="63" borderId="0" xfId="0" applyNumberFormat="1" applyFont="1" applyFill="1" applyBorder="1" applyAlignment="1">
      <alignment vertical="center"/>
    </xf>
    <xf numFmtId="0" fontId="102" fillId="0" borderId="0" xfId="0" applyFont="1" applyFill="1" applyBorder="1" applyAlignment="1">
      <alignment horizontal="center" vertical="center"/>
    </xf>
    <xf numFmtId="43" fontId="132" fillId="63" borderId="1" xfId="237" applyFont="1" applyFill="1" applyBorder="1"/>
    <xf numFmtId="176" fontId="132" fillId="63" borderId="0" xfId="237" applyNumberFormat="1" applyFont="1" applyFill="1"/>
    <xf numFmtId="174" fontId="114" fillId="63" borderId="3" xfId="96" applyNumberFormat="1" applyFont="1" applyFill="1" applyBorder="1"/>
    <xf numFmtId="0" fontId="101" fillId="0" borderId="0" xfId="0" applyFont="1" applyBorder="1" applyAlignment="1">
      <alignment horizontal="center"/>
    </xf>
    <xf numFmtId="0" fontId="98" fillId="0" borderId="0" xfId="0" applyFont="1" applyBorder="1" applyAlignment="1">
      <alignment horizontal="center" vertical="center"/>
    </xf>
    <xf numFmtId="0" fontId="31" fillId="0" borderId="0" xfId="0" applyFont="1" applyFill="1" applyBorder="1" applyAlignment="1"/>
    <xf numFmtId="0" fontId="11" fillId="0" borderId="0" xfId="0" applyFont="1" applyBorder="1" applyAlignment="1">
      <alignment wrapText="1"/>
    </xf>
    <xf numFmtId="181" fontId="83" fillId="0" borderId="0" xfId="458" applyNumberFormat="1" applyFont="1" applyFill="1" applyBorder="1"/>
    <xf numFmtId="0" fontId="83" fillId="0" borderId="0" xfId="0" applyFont="1" applyFill="1" applyBorder="1"/>
    <xf numFmtId="181" fontId="98" fillId="0" borderId="0" xfId="458" applyNumberFormat="1" applyFont="1" applyFill="1" applyBorder="1"/>
    <xf numFmtId="0" fontId="98" fillId="0" borderId="0" xfId="0" applyFont="1" applyFill="1"/>
    <xf numFmtId="0" fontId="103" fillId="0" borderId="3" xfId="0" applyFont="1" applyBorder="1" applyAlignment="1">
      <alignment horizontal="left" vertical="center"/>
    </xf>
    <xf numFmtId="2" fontId="80" fillId="0" borderId="3" xfId="0" applyNumberFormat="1" applyFont="1" applyBorder="1" applyAlignment="1">
      <alignment horizontal="left" vertical="center"/>
    </xf>
    <xf numFmtId="0" fontId="98" fillId="0" borderId="3" xfId="0" applyFont="1" applyBorder="1" applyAlignment="1">
      <alignment vertical="center" wrapText="1"/>
    </xf>
    <xf numFmtId="0" fontId="86" fillId="0" borderId="0" xfId="0" applyFont="1" applyAlignment="1">
      <alignment horizontal="center"/>
    </xf>
    <xf numFmtId="0" fontId="114" fillId="63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89" fillId="0" borderId="1" xfId="0" applyFont="1" applyBorder="1" applyAlignment="1">
      <alignment horizontal="center"/>
    </xf>
    <xf numFmtId="0" fontId="81" fillId="0" borderId="1" xfId="0" applyFont="1" applyBorder="1" applyAlignment="1">
      <alignment horizontal="center"/>
    </xf>
    <xf numFmtId="0" fontId="81" fillId="0" borderId="3" xfId="0" applyFont="1" applyFill="1" applyBorder="1" applyAlignment="1">
      <alignment horizontal="center"/>
    </xf>
    <xf numFmtId="0" fontId="94" fillId="0" borderId="3" xfId="0" applyFont="1" applyBorder="1" applyAlignment="1">
      <alignment horizontal="center"/>
    </xf>
    <xf numFmtId="0" fontId="101" fillId="0" borderId="0" xfId="0" applyFont="1" applyBorder="1" applyAlignment="1">
      <alignment horizontal="center"/>
    </xf>
    <xf numFmtId="0" fontId="101" fillId="0" borderId="3" xfId="0" applyFont="1" applyBorder="1" applyAlignment="1">
      <alignment horizontal="center"/>
    </xf>
    <xf numFmtId="0" fontId="107" fillId="0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7" fillId="0" borderId="0" xfId="0" applyFont="1" applyFill="1" applyBorder="1" applyAlignment="1">
      <alignment horizontal="center"/>
    </xf>
    <xf numFmtId="0" fontId="139" fillId="0" borderId="3" xfId="0" applyFont="1" applyFill="1" applyBorder="1" applyAlignment="1">
      <alignment horizontal="center"/>
    </xf>
    <xf numFmtId="0" fontId="124" fillId="0" borderId="3" xfId="0" applyFont="1" applyFill="1" applyBorder="1" applyAlignment="1">
      <alignment horizontal="center"/>
    </xf>
    <xf numFmtId="0" fontId="124" fillId="0" borderId="0" xfId="0" applyFont="1" applyFill="1" applyBorder="1" applyAlignment="1">
      <alignment horizontal="center"/>
    </xf>
    <xf numFmtId="0" fontId="81" fillId="0" borderId="0" xfId="0" applyFont="1" applyAlignment="1">
      <alignment horizontal="center"/>
    </xf>
  </cellXfs>
  <cellStyles count="670"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10" xfId="104"/>
    <cellStyle name=" Writer Import]_x000d__x000a_Display Dialog=No_x000d__x000a__x000d__x000a_[Horizontal Arrange]_x000d__x000a_Dimensions Interlocking=Yes_x000d__x000a_Sum Hierarchy=Yes_x000d__x000a_Generate 11" xfId="105"/>
    <cellStyle name=" Writer Import]_x000d__x000a_Display Dialog=No_x000d__x000a__x000d__x000a_[Horizontal Arrange]_x000d__x000a_Dimensions Interlocking=Yes_x000d__x000a_Sum Hierarchy=Yes_x000d__x000a_Generate 12" xfId="106"/>
    <cellStyle name=" Writer Import]_x000d__x000a_Display Dialog=No_x000d__x000a__x000d__x000a_[Horizontal Arrange]_x000d__x000a_Dimensions Interlocking=Yes_x000d__x000a_Sum Hierarchy=Yes_x000d__x000a_Generate 13" xfId="107"/>
    <cellStyle name=" Writer Import]_x000d__x000a_Display Dialog=No_x000d__x000a__x000d__x000a_[Horizontal Arrange]_x000d__x000a_Dimensions Interlocking=Yes_x000d__x000a_Sum Hierarchy=Yes_x000d__x000a_Generate 14" xfId="108"/>
    <cellStyle name=" Writer Import]_x000d__x000a_Display Dialog=No_x000d__x000a__x000d__x000a_[Horizontal Arrange]_x000d__x000a_Dimensions Interlocking=Yes_x000d__x000a_Sum Hierarchy=Yes_x000d__x000a_Generate 15" xfId="109"/>
    <cellStyle name=" Writer Import]_x000d__x000a_Display Dialog=No_x000d__x000a__x000d__x000a_[Horizontal Arrange]_x000d__x000a_Dimensions Interlocking=Yes_x000d__x000a_Sum Hierarchy=Yes_x000d__x000a_Generate 16" xfId="110"/>
    <cellStyle name=" Writer Import]_x000d__x000a_Display Dialog=No_x000d__x000a__x000d__x000a_[Horizontal Arrange]_x000d__x000a_Dimensions Interlocking=Yes_x000d__x000a_Sum Hierarchy=Yes_x000d__x000a_Generate 17" xfId="111"/>
    <cellStyle name=" Writer Import]_x000d__x000a_Display Dialog=No_x000d__x000a__x000d__x000a_[Horizontal Arrange]_x000d__x000a_Dimensions Interlocking=Yes_x000d__x000a_Sum Hierarchy=Yes_x000d__x000a_Generate 18" xfId="112"/>
    <cellStyle name=" Writer Import]_x000d__x000a_Display Dialog=No_x000d__x000a__x000d__x000a_[Horizontal Arrange]_x000d__x000a_Dimensions Interlocking=Yes_x000d__x000a_Sum Hierarchy=Yes_x000d__x000a_Generate 19" xfId="113"/>
    <cellStyle name=" Writer Import]_x000d__x000a_Display Dialog=No_x000d__x000a__x000d__x000a_[Horizontal Arrange]_x000d__x000a_Dimensions Interlocking=Yes_x000d__x000a_Sum Hierarchy=Yes_x000d__x000a_Generate 2" xfId="114"/>
    <cellStyle name=" Writer Import]_x000d__x000a_Display Dialog=No_x000d__x000a__x000d__x000a_[Horizontal Arrange]_x000d__x000a_Dimensions Interlocking=Yes_x000d__x000a_Sum Hierarchy=Yes_x000d__x000a_Generate 20" xfId="115"/>
    <cellStyle name=" Writer Import]_x000d__x000a_Display Dialog=No_x000d__x000a__x000d__x000a_[Horizontal Arrange]_x000d__x000a_Dimensions Interlocking=Yes_x000d__x000a_Sum Hierarchy=Yes_x000d__x000a_Generate 21" xfId="116"/>
    <cellStyle name=" Writer Import]_x000d__x000a_Display Dialog=No_x000d__x000a__x000d__x000a_[Horizontal Arrange]_x000d__x000a_Dimensions Interlocking=Yes_x000d__x000a_Sum Hierarchy=Yes_x000d__x000a_Generate 22" xfId="117"/>
    <cellStyle name=" Writer Import]_x000d__x000a_Display Dialog=No_x000d__x000a__x000d__x000a_[Horizontal Arrange]_x000d__x000a_Dimensions Interlocking=Yes_x000d__x000a_Sum Hierarchy=Yes_x000d__x000a_Generate 23" xfId="118"/>
    <cellStyle name=" Writer Import]_x000d__x000a_Display Dialog=No_x000d__x000a__x000d__x000a_[Horizontal Arrange]_x000d__x000a_Dimensions Interlocking=Yes_x000d__x000a_Sum Hierarchy=Yes_x000d__x000a_Generate 24" xfId="119"/>
    <cellStyle name=" Writer Import]_x000d__x000a_Display Dialog=No_x000d__x000a__x000d__x000a_[Horizontal Arrange]_x000d__x000a_Dimensions Interlocking=Yes_x000d__x000a_Sum Hierarchy=Yes_x000d__x000a_Generate 25" xfId="120"/>
    <cellStyle name=" Writer Import]_x000d__x000a_Display Dialog=No_x000d__x000a__x000d__x000a_[Horizontal Arrange]_x000d__x000a_Dimensions Interlocking=Yes_x000d__x000a_Sum Hierarchy=Yes_x000d__x000a_Generate 26" xfId="121"/>
    <cellStyle name=" Writer Import]_x000d__x000a_Display Dialog=No_x000d__x000a__x000d__x000a_[Horizontal Arrange]_x000d__x000a_Dimensions Interlocking=Yes_x000d__x000a_Sum Hierarchy=Yes_x000d__x000a_Generate 27" xfId="122"/>
    <cellStyle name=" Writer Import]_x000d__x000a_Display Dialog=No_x000d__x000a__x000d__x000a_[Horizontal Arrange]_x000d__x000a_Dimensions Interlocking=Yes_x000d__x000a_Sum Hierarchy=Yes_x000d__x000a_Generate 28" xfId="123"/>
    <cellStyle name=" Writer Import]_x000d__x000a_Display Dialog=No_x000d__x000a__x000d__x000a_[Horizontal Arrange]_x000d__x000a_Dimensions Interlocking=Yes_x000d__x000a_Sum Hierarchy=Yes_x000d__x000a_Generate 29" xfId="124"/>
    <cellStyle name=" Writer Import]_x000d__x000a_Display Dialog=No_x000d__x000a__x000d__x000a_[Horizontal Arrange]_x000d__x000a_Dimensions Interlocking=Yes_x000d__x000a_Sum Hierarchy=Yes_x000d__x000a_Generate 3" xfId="125"/>
    <cellStyle name=" Writer Import]_x000d__x000a_Display Dialog=No_x000d__x000a__x000d__x000a_[Horizontal Arrange]_x000d__x000a_Dimensions Interlocking=Yes_x000d__x000a_Sum Hierarchy=Yes_x000d__x000a_Generate 30" xfId="126"/>
    <cellStyle name=" Writer Import]_x000d__x000a_Display Dialog=No_x000d__x000a__x000d__x000a_[Horizontal Arrange]_x000d__x000a_Dimensions Interlocking=Yes_x000d__x000a_Sum Hierarchy=Yes_x000d__x000a_Generate 31" xfId="127"/>
    <cellStyle name=" Writer Import]_x000d__x000a_Display Dialog=No_x000d__x000a__x000d__x000a_[Horizontal Arrange]_x000d__x000a_Dimensions Interlocking=Yes_x000d__x000a_Sum Hierarchy=Yes_x000d__x000a_Generate 32" xfId="128"/>
    <cellStyle name=" Writer Import]_x000d__x000a_Display Dialog=No_x000d__x000a__x000d__x000a_[Horizontal Arrange]_x000d__x000a_Dimensions Interlocking=Yes_x000d__x000a_Sum Hierarchy=Yes_x000d__x000a_Generate 33" xfId="129"/>
    <cellStyle name=" Writer Import]_x000d__x000a_Display Dialog=No_x000d__x000a__x000d__x000a_[Horizontal Arrange]_x000d__x000a_Dimensions Interlocking=Yes_x000d__x000a_Sum Hierarchy=Yes_x000d__x000a_Generate 34" xfId="130"/>
    <cellStyle name=" Writer Import]_x000d__x000a_Display Dialog=No_x000d__x000a__x000d__x000a_[Horizontal Arrange]_x000d__x000a_Dimensions Interlocking=Yes_x000d__x000a_Sum Hierarchy=Yes_x000d__x000a_Generate 4" xfId="131"/>
    <cellStyle name=" Writer Import]_x000d__x000a_Display Dialog=No_x000d__x000a__x000d__x000a_[Horizontal Arrange]_x000d__x000a_Dimensions Interlocking=Yes_x000d__x000a_Sum Hierarchy=Yes_x000d__x000a_Generate 5" xfId="132"/>
    <cellStyle name=" Writer Import]_x000d__x000a_Display Dialog=No_x000d__x000a__x000d__x000a_[Horizontal Arrange]_x000d__x000a_Dimensions Interlocking=Yes_x000d__x000a_Sum Hierarchy=Yes_x000d__x000a_Generate 6" xfId="133"/>
    <cellStyle name=" Writer Import]_x000d__x000a_Display Dialog=No_x000d__x000a__x000d__x000a_[Horizontal Arrange]_x000d__x000a_Dimensions Interlocking=Yes_x000d__x000a_Sum Hierarchy=Yes_x000d__x000a_Generate 7" xfId="134"/>
    <cellStyle name=" Writer Import]_x000d__x000a_Display Dialog=No_x000d__x000a__x000d__x000a_[Horizontal Arrange]_x000d__x000a_Dimensions Interlocking=Yes_x000d__x000a_Sum Hierarchy=Yes_x000d__x000a_Generate 8" xfId="135"/>
    <cellStyle name=" Writer Import]_x000d__x000a_Display Dialog=No_x000d__x000a__x000d__x000a_[Horizontal Arrange]_x000d__x000a_Dimensions Interlocking=Yes_x000d__x000a_Sum Hierarchy=Yes_x000d__x000a_Generate 9" xfId="136"/>
    <cellStyle name="20% - Accent1" xfId="476" builtinId="30" customBuiltin="1"/>
    <cellStyle name="20% - Accent1 2" xfId="137"/>
    <cellStyle name="20% - Accent1 2 2" xfId="138"/>
    <cellStyle name="20% - Accent1 3" xfId="139"/>
    <cellStyle name="20% - Accent1 3 2" xfId="604"/>
    <cellStyle name="20% - Accent1 4" xfId="140"/>
    <cellStyle name="20% - Accent2" xfId="480" builtinId="34" customBuiltin="1"/>
    <cellStyle name="20% - Accent2 2" xfId="141"/>
    <cellStyle name="20% - Accent2 2 2" xfId="142"/>
    <cellStyle name="20% - Accent2 3" xfId="143"/>
    <cellStyle name="20% - Accent2 3 2" xfId="605"/>
    <cellStyle name="20% - Accent2 4" xfId="144"/>
    <cellStyle name="20% - Accent3" xfId="484" builtinId="38" customBuiltin="1"/>
    <cellStyle name="20% - Accent3 2" xfId="145"/>
    <cellStyle name="20% - Accent3 2 2" xfId="146"/>
    <cellStyle name="20% - Accent3 3" xfId="147"/>
    <cellStyle name="20% - Accent3 3 2" xfId="606"/>
    <cellStyle name="20% - Accent3 4" xfId="148"/>
    <cellStyle name="20% - Accent4" xfId="488" builtinId="42" customBuiltin="1"/>
    <cellStyle name="20% - Accent4 2" xfId="149"/>
    <cellStyle name="20% - Accent4 2 2" xfId="150"/>
    <cellStyle name="20% - Accent4 3" xfId="151"/>
    <cellStyle name="20% - Accent4 3 2" xfId="607"/>
    <cellStyle name="20% - Accent4 4" xfId="152"/>
    <cellStyle name="20% - Accent5" xfId="492" builtinId="46" customBuiltin="1"/>
    <cellStyle name="20% - Accent5 2" xfId="153"/>
    <cellStyle name="20% - Accent5 2 2" xfId="154"/>
    <cellStyle name="20% - Accent5 3" xfId="155"/>
    <cellStyle name="20% - Accent5 3 2" xfId="608"/>
    <cellStyle name="20% - Accent5 4" xfId="156"/>
    <cellStyle name="20% - Accent6" xfId="496" builtinId="50" customBuiltin="1"/>
    <cellStyle name="20% - Accent6 2" xfId="157"/>
    <cellStyle name="20% - Accent6 2 2" xfId="158"/>
    <cellStyle name="20% - Accent6 3" xfId="159"/>
    <cellStyle name="20% - Accent6 3 2" xfId="609"/>
    <cellStyle name="20% - Accent6 4" xfId="160"/>
    <cellStyle name="40% - Accent1" xfId="477" builtinId="31" customBuiltin="1"/>
    <cellStyle name="40% - Accent1 2" xfId="161"/>
    <cellStyle name="40% - Accent1 2 2" xfId="162"/>
    <cellStyle name="40% - Accent1 3" xfId="163"/>
    <cellStyle name="40% - Accent1 3 2" xfId="610"/>
    <cellStyle name="40% - Accent1 4" xfId="164"/>
    <cellStyle name="40% - Accent2" xfId="481" builtinId="35" customBuiltin="1"/>
    <cellStyle name="40% - Accent2 2" xfId="165"/>
    <cellStyle name="40% - Accent2 2 2" xfId="166"/>
    <cellStyle name="40% - Accent2 3" xfId="167"/>
    <cellStyle name="40% - Accent2 3 2" xfId="611"/>
    <cellStyle name="40% - Accent2 4" xfId="168"/>
    <cellStyle name="40% - Accent3" xfId="485" builtinId="39" customBuiltin="1"/>
    <cellStyle name="40% - Accent3 2" xfId="169"/>
    <cellStyle name="40% - Accent3 2 2" xfId="170"/>
    <cellStyle name="40% - Accent3 3" xfId="171"/>
    <cellStyle name="40% - Accent3 3 2" xfId="612"/>
    <cellStyle name="40% - Accent3 4" xfId="172"/>
    <cellStyle name="40% - Accent4" xfId="489" builtinId="43" customBuiltin="1"/>
    <cellStyle name="40% - Accent4 2" xfId="173"/>
    <cellStyle name="40% - Accent4 2 2" xfId="174"/>
    <cellStyle name="40% - Accent4 3" xfId="175"/>
    <cellStyle name="40% - Accent4 3 2" xfId="613"/>
    <cellStyle name="40% - Accent4 4" xfId="176"/>
    <cellStyle name="40% - Accent5" xfId="493" builtinId="47" customBuiltin="1"/>
    <cellStyle name="40% - Accent5 2" xfId="177"/>
    <cellStyle name="40% - Accent5 2 2" xfId="178"/>
    <cellStyle name="40% - Accent5 3" xfId="179"/>
    <cellStyle name="40% - Accent5 3 2" xfId="614"/>
    <cellStyle name="40% - Accent5 4" xfId="180"/>
    <cellStyle name="40% - Accent6" xfId="497" builtinId="51" customBuiltin="1"/>
    <cellStyle name="40% - Accent6 2" xfId="181"/>
    <cellStyle name="40% - Accent6 2 2" xfId="182"/>
    <cellStyle name="40% - Accent6 3" xfId="183"/>
    <cellStyle name="40% - Accent6 3 2" xfId="615"/>
    <cellStyle name="40% - Accent6 4" xfId="184"/>
    <cellStyle name="60% - Accent1" xfId="478" builtinId="32" customBuiltin="1"/>
    <cellStyle name="60% - Accent1 2" xfId="185"/>
    <cellStyle name="60% - Accent1 3" xfId="186"/>
    <cellStyle name="60% - Accent1 4" xfId="187"/>
    <cellStyle name="60% - Accent2" xfId="482" builtinId="36" customBuiltin="1"/>
    <cellStyle name="60% - Accent2 2" xfId="188"/>
    <cellStyle name="60% - Accent2 3" xfId="189"/>
    <cellStyle name="60% - Accent2 4" xfId="190"/>
    <cellStyle name="60% - Accent3" xfId="486" builtinId="40" customBuiltin="1"/>
    <cellStyle name="60% - Accent3 2" xfId="191"/>
    <cellStyle name="60% - Accent3 3" xfId="192"/>
    <cellStyle name="60% - Accent3 4" xfId="193"/>
    <cellStyle name="60% - Accent4" xfId="490" builtinId="44" customBuiltin="1"/>
    <cellStyle name="60% - Accent4 2" xfId="194"/>
    <cellStyle name="60% - Accent4 3" xfId="195"/>
    <cellStyle name="60% - Accent4 4" xfId="196"/>
    <cellStyle name="60% - Accent5" xfId="494" builtinId="48" customBuiltin="1"/>
    <cellStyle name="60% - Accent5 2" xfId="197"/>
    <cellStyle name="60% - Accent5 3" xfId="198"/>
    <cellStyle name="60% - Accent5 4" xfId="199"/>
    <cellStyle name="60% - Accent6" xfId="498" builtinId="52" customBuiltin="1"/>
    <cellStyle name="60% - Accent6 2" xfId="200"/>
    <cellStyle name="60% - Accent6 3" xfId="201"/>
    <cellStyle name="60% - Accent6 4" xfId="202"/>
    <cellStyle name="Accent1" xfId="475" builtinId="29" customBuiltin="1"/>
    <cellStyle name="Accent1 2" xfId="203"/>
    <cellStyle name="Accent1 3" xfId="204"/>
    <cellStyle name="Accent1 4" xfId="205"/>
    <cellStyle name="Accent2" xfId="479" builtinId="33" customBuiltin="1"/>
    <cellStyle name="Accent2 2" xfId="206"/>
    <cellStyle name="Accent2 3" xfId="207"/>
    <cellStyle name="Accent2 4" xfId="208"/>
    <cellStyle name="Accent3" xfId="483" builtinId="37" customBuiltin="1"/>
    <cellStyle name="Accent3 2" xfId="209"/>
    <cellStyle name="Accent3 3" xfId="210"/>
    <cellStyle name="Accent3 4" xfId="211"/>
    <cellStyle name="Accent4" xfId="487" builtinId="41" customBuiltin="1"/>
    <cellStyle name="Accent4 2" xfId="212"/>
    <cellStyle name="Accent4 3" xfId="213"/>
    <cellStyle name="Accent4 4" xfId="214"/>
    <cellStyle name="Accent5" xfId="491" builtinId="45" customBuiltin="1"/>
    <cellStyle name="Accent5 2" xfId="215"/>
    <cellStyle name="Accent5 3" xfId="216"/>
    <cellStyle name="Accent5 4" xfId="217"/>
    <cellStyle name="Accent6" xfId="495" builtinId="49" customBuiltin="1"/>
    <cellStyle name="Accent6 2" xfId="218"/>
    <cellStyle name="Accent6 3" xfId="219"/>
    <cellStyle name="Accent6 4" xfId="220"/>
    <cellStyle name="AutoFormat Options" xfId="5"/>
    <cellStyle name="Bad" xfId="465" builtinId="27" customBuiltin="1"/>
    <cellStyle name="Bad 2" xfId="221"/>
    <cellStyle name="Bad 3" xfId="222"/>
    <cellStyle name="Bad 4" xfId="223"/>
    <cellStyle name="Ç¥ÁØ_¿ù°£¿ä¾àº¸°í" xfId="6"/>
    <cellStyle name="Calculation" xfId="469" builtinId="22" customBuiltin="1"/>
    <cellStyle name="Calculation 2" xfId="224"/>
    <cellStyle name="Calculation 3" xfId="225"/>
    <cellStyle name="Calculation 4" xfId="226"/>
    <cellStyle name="Check Cell" xfId="471" builtinId="23" customBuiltin="1"/>
    <cellStyle name="Check Cell 2" xfId="227"/>
    <cellStyle name="Check Cell 3" xfId="228"/>
    <cellStyle name="Check Cell 4" xfId="229"/>
    <cellStyle name="Comma" xfId="96" builtinId="3"/>
    <cellStyle name="Comma 10" xfId="500"/>
    <cellStyle name="Comma 10 2" xfId="616"/>
    <cellStyle name="Comma 11" xfId="501"/>
    <cellStyle name="Comma 11 2" xfId="617"/>
    <cellStyle name="Comma 12" xfId="80"/>
    <cellStyle name="Comma 12 2" xfId="502"/>
    <cellStyle name="Comma 12 2 2" xfId="618"/>
    <cellStyle name="Comma 13" xfId="230"/>
    <cellStyle name="Comma 13 2" xfId="231"/>
    <cellStyle name="Comma 13 2 2" xfId="619"/>
    <cellStyle name="Comma 13 3" xfId="503"/>
    <cellStyle name="Comma 14" xfId="232"/>
    <cellStyle name="Comma 14 2" xfId="233"/>
    <cellStyle name="Comma 15" xfId="234"/>
    <cellStyle name="Comma 15 2" xfId="620"/>
    <cellStyle name="Comma 16" xfId="504"/>
    <cellStyle name="Comma 16 2" xfId="621"/>
    <cellStyle name="Comma 18" xfId="235"/>
    <cellStyle name="Comma 18 2" xfId="622"/>
    <cellStyle name="Comma 18 3" xfId="505"/>
    <cellStyle name="Comma 19" xfId="236"/>
    <cellStyle name="Comma 19 2" xfId="623"/>
    <cellStyle name="Comma 19 3" xfId="506"/>
    <cellStyle name="Comma 2" xfId="7"/>
    <cellStyle name="Comma 2 10" xfId="508"/>
    <cellStyle name="Comma 2 11" xfId="509"/>
    <cellStyle name="Comma 2 12" xfId="510"/>
    <cellStyle name="Comma 2 13" xfId="511"/>
    <cellStyle name="Comma 2 14" xfId="512"/>
    <cellStyle name="Comma 2 15" xfId="513"/>
    <cellStyle name="Comma 2 16" xfId="514"/>
    <cellStyle name="Comma 2 17" xfId="515"/>
    <cellStyle name="Comma 2 18" xfId="516"/>
    <cellStyle name="Comma 2 19" xfId="517"/>
    <cellStyle name="Comma 2 2" xfId="87"/>
    <cellStyle name="Comma 2 2 2" xfId="101"/>
    <cellStyle name="Comma 2 2 2 2" xfId="518"/>
    <cellStyle name="Comma 2 2 3" xfId="237"/>
    <cellStyle name="Comma 2 2 3 2" xfId="238"/>
    <cellStyle name="Comma 2 2 4" xfId="239"/>
    <cellStyle name="Comma 2 2 5" xfId="240"/>
    <cellStyle name="Comma 2 2 5 2" xfId="241"/>
    <cellStyle name="Comma 2 20" xfId="519"/>
    <cellStyle name="Comma 2 21" xfId="520"/>
    <cellStyle name="Comma 2 22" xfId="521"/>
    <cellStyle name="Comma 2 23" xfId="522"/>
    <cellStyle name="Comma 2 24" xfId="523"/>
    <cellStyle name="Comma 2 25" xfId="524"/>
    <cellStyle name="Comma 2 26" xfId="525"/>
    <cellStyle name="Comma 2 27" xfId="526"/>
    <cellStyle name="Comma 2 28" xfId="624"/>
    <cellStyle name="Comma 2 29" xfId="507"/>
    <cellStyle name="Comma 2 3" xfId="88"/>
    <cellStyle name="Comma 2 3 2" xfId="242"/>
    <cellStyle name="Comma 2 3 3" xfId="527"/>
    <cellStyle name="Comma 2 4" xfId="93"/>
    <cellStyle name="Comma 2 4 2" xfId="529"/>
    <cellStyle name="Comma 2 4 3" xfId="625"/>
    <cellStyle name="Comma 2 4 4" xfId="528"/>
    <cellStyle name="Comma 2 5" xfId="95"/>
    <cellStyle name="Comma 2 5 2" xfId="530"/>
    <cellStyle name="Comma 2 6" xfId="102"/>
    <cellStyle name="Comma 2 6 2" xfId="531"/>
    <cellStyle name="Comma 2 7" xfId="103"/>
    <cellStyle name="Comma 2 7 2" xfId="532"/>
    <cellStyle name="Comma 2 8" xfId="533"/>
    <cellStyle name="Comma 2 9" xfId="534"/>
    <cellStyle name="Comma 20" xfId="243"/>
    <cellStyle name="Comma 20 2" xfId="626"/>
    <cellStyle name="Comma 21" xfId="535"/>
    <cellStyle name="Comma 21 2" xfId="627"/>
    <cellStyle name="Comma 22" xfId="536"/>
    <cellStyle name="Comma 22 2" xfId="628"/>
    <cellStyle name="Comma 23" xfId="537"/>
    <cellStyle name="Comma 23 2" xfId="629"/>
    <cellStyle name="Comma 24" xfId="538"/>
    <cellStyle name="Comma 24 2" xfId="630"/>
    <cellStyle name="Comma 25" xfId="539"/>
    <cellStyle name="Comma 25 2" xfId="631"/>
    <cellStyle name="Comma 3" xfId="8"/>
    <cellStyle name="Comma 3 2" xfId="36"/>
    <cellStyle name="Comma 3 2 2" xfId="244"/>
    <cellStyle name="Comma 3 2 3" xfId="454"/>
    <cellStyle name="Comma 3 3" xfId="245"/>
    <cellStyle name="Comma 3 3 2" xfId="632"/>
    <cellStyle name="Comma 3 4" xfId="246"/>
    <cellStyle name="Comma 3 4 2" xfId="601"/>
    <cellStyle name="Comma 3 5" xfId="540"/>
    <cellStyle name="Comma 4" xfId="9"/>
    <cellStyle name="Comma 4 2" xfId="247"/>
    <cellStyle name="Comma 4 2 2" xfId="248"/>
    <cellStyle name="Comma 4 3" xfId="249"/>
    <cellStyle name="Comma 4 3 2" xfId="542"/>
    <cellStyle name="Comma 4 4" xfId="250"/>
    <cellStyle name="Comma 4 4 2" xfId="633"/>
    <cellStyle name="Comma 4 5" xfId="251"/>
    <cellStyle name="Comma 4 6" xfId="541"/>
    <cellStyle name="Comma 5" xfId="35"/>
    <cellStyle name="Comma 5 2" xfId="252"/>
    <cellStyle name="Comma 5 2 2" xfId="253"/>
    <cellStyle name="Comma 5 2 2 2" xfId="635"/>
    <cellStyle name="Comma 5 2 3" xfId="543"/>
    <cellStyle name="Comma 5 3" xfId="254"/>
    <cellStyle name="Comma 5 3 2" xfId="636"/>
    <cellStyle name="Comma 5 3 3" xfId="544"/>
    <cellStyle name="Comma 5 4" xfId="255"/>
    <cellStyle name="Comma 5 4 2" xfId="634"/>
    <cellStyle name="Comma 6" xfId="91"/>
    <cellStyle name="Comma 6 2" xfId="256"/>
    <cellStyle name="Comma 6 2 2" xfId="546"/>
    <cellStyle name="Comma 6 3" xfId="257"/>
    <cellStyle name="Comma 6 3 2" xfId="638"/>
    <cellStyle name="Comma 6 3 3" xfId="547"/>
    <cellStyle name="Comma 6 4" xfId="637"/>
    <cellStyle name="Comma 6 5" xfId="603"/>
    <cellStyle name="Comma 6 6" xfId="545"/>
    <cellStyle name="Comma 7" xfId="97"/>
    <cellStyle name="Comma 7 2" xfId="258"/>
    <cellStyle name="Comma 7 2 2" xfId="639"/>
    <cellStyle name="Comma 7 2 3" xfId="548"/>
    <cellStyle name="Comma 8" xfId="259"/>
    <cellStyle name="Comma 8 2" xfId="640"/>
    <cellStyle name="Comma 8 3" xfId="549"/>
    <cellStyle name="Comma 9" xfId="260"/>
    <cellStyle name="Comma 9 2" xfId="641"/>
    <cellStyle name="Comma 9 3" xfId="550"/>
    <cellStyle name="Comma0" xfId="10"/>
    <cellStyle name="Currency 2" xfId="37"/>
    <cellStyle name="Currency0" xfId="11"/>
    <cellStyle name="Date" xfId="12"/>
    <cellStyle name="Euro" xfId="13"/>
    <cellStyle name="Explanatory Text" xfId="473" builtinId="53" customBuiltin="1"/>
    <cellStyle name="Explanatory Text 2" xfId="261"/>
    <cellStyle name="Explanatory Text 3" xfId="262"/>
    <cellStyle name="Explanatory Text 4" xfId="263"/>
    <cellStyle name="Fixed" xfId="14"/>
    <cellStyle name="Good" xfId="464" builtinId="26" customBuiltin="1"/>
    <cellStyle name="Good 2" xfId="264"/>
    <cellStyle name="Good 3" xfId="265"/>
    <cellStyle name="Good 4" xfId="266"/>
    <cellStyle name="Grey" xfId="15"/>
    <cellStyle name="Header1" xfId="16"/>
    <cellStyle name="Header2" xfId="17"/>
    <cellStyle name="Heading 1" xfId="460" builtinId="16" customBuiltin="1"/>
    <cellStyle name="Heading 1 10" xfId="267"/>
    <cellStyle name="Heading 1 11" xfId="268"/>
    <cellStyle name="Heading 1 12" xfId="269"/>
    <cellStyle name="Heading 1 13" xfId="270"/>
    <cellStyle name="Heading 1 14" xfId="271"/>
    <cellStyle name="Heading 1 15" xfId="272"/>
    <cellStyle name="Heading 1 16" xfId="273"/>
    <cellStyle name="Heading 1 17" xfId="274"/>
    <cellStyle name="Heading 1 18" xfId="275"/>
    <cellStyle name="Heading 1 19" xfId="276"/>
    <cellStyle name="Heading 1 2" xfId="277"/>
    <cellStyle name="Heading 1 2 2" xfId="278"/>
    <cellStyle name="Heading 1 20" xfId="279"/>
    <cellStyle name="Heading 1 21" xfId="280"/>
    <cellStyle name="Heading 1 22" xfId="281"/>
    <cellStyle name="Heading 1 23" xfId="282"/>
    <cellStyle name="Heading 1 24" xfId="283"/>
    <cellStyle name="Heading 1 25" xfId="284"/>
    <cellStyle name="Heading 1 26" xfId="285"/>
    <cellStyle name="Heading 1 27" xfId="286"/>
    <cellStyle name="Heading 1 28" xfId="287"/>
    <cellStyle name="Heading 1 29" xfId="288"/>
    <cellStyle name="Heading 1 3" xfId="289"/>
    <cellStyle name="Heading 1 3 2" xfId="290"/>
    <cellStyle name="Heading 1 30" xfId="291"/>
    <cellStyle name="Heading 1 31" xfId="292"/>
    <cellStyle name="Heading 1 32" xfId="293"/>
    <cellStyle name="Heading 1 33" xfId="294"/>
    <cellStyle name="Heading 1 34" xfId="295"/>
    <cellStyle name="Heading 1 4" xfId="296"/>
    <cellStyle name="Heading 1 5" xfId="297"/>
    <cellStyle name="Heading 1 6" xfId="298"/>
    <cellStyle name="Heading 1 7" xfId="299"/>
    <cellStyle name="Heading 1 8" xfId="300"/>
    <cellStyle name="Heading 1 9" xfId="301"/>
    <cellStyle name="Heading 2" xfId="461" builtinId="17" customBuiltin="1"/>
    <cellStyle name="Heading 2 10" xfId="302"/>
    <cellStyle name="Heading 2 11" xfId="303"/>
    <cellStyle name="Heading 2 12" xfId="304"/>
    <cellStyle name="Heading 2 13" xfId="305"/>
    <cellStyle name="Heading 2 14" xfId="306"/>
    <cellStyle name="Heading 2 15" xfId="307"/>
    <cellStyle name="Heading 2 16" xfId="308"/>
    <cellStyle name="Heading 2 17" xfId="309"/>
    <cellStyle name="Heading 2 18" xfId="310"/>
    <cellStyle name="Heading 2 19" xfId="311"/>
    <cellStyle name="Heading 2 2" xfId="312"/>
    <cellStyle name="Heading 2 2 2" xfId="313"/>
    <cellStyle name="Heading 2 20" xfId="314"/>
    <cellStyle name="Heading 2 21" xfId="315"/>
    <cellStyle name="Heading 2 22" xfId="316"/>
    <cellStyle name="Heading 2 23" xfId="317"/>
    <cellStyle name="Heading 2 24" xfId="318"/>
    <cellStyle name="Heading 2 25" xfId="319"/>
    <cellStyle name="Heading 2 26" xfId="320"/>
    <cellStyle name="Heading 2 27" xfId="321"/>
    <cellStyle name="Heading 2 28" xfId="322"/>
    <cellStyle name="Heading 2 29" xfId="323"/>
    <cellStyle name="Heading 2 3" xfId="324"/>
    <cellStyle name="Heading 2 3 2" xfId="325"/>
    <cellStyle name="Heading 2 30" xfId="326"/>
    <cellStyle name="Heading 2 31" xfId="327"/>
    <cellStyle name="Heading 2 32" xfId="328"/>
    <cellStyle name="Heading 2 33" xfId="329"/>
    <cellStyle name="Heading 2 34" xfId="330"/>
    <cellStyle name="Heading 2 4" xfId="331"/>
    <cellStyle name="Heading 2 5" xfId="332"/>
    <cellStyle name="Heading 2 6" xfId="333"/>
    <cellStyle name="Heading 2 7" xfId="334"/>
    <cellStyle name="Heading 2 8" xfId="335"/>
    <cellStyle name="Heading 2 9" xfId="336"/>
    <cellStyle name="Heading 3" xfId="462" builtinId="18" customBuiltin="1"/>
    <cellStyle name="Heading 3 2" xfId="337"/>
    <cellStyle name="Heading 3 3" xfId="338"/>
    <cellStyle name="Heading 4" xfId="463" builtinId="19" customBuiltin="1"/>
    <cellStyle name="Heading 4 2" xfId="339"/>
    <cellStyle name="Heading 4 3" xfId="340"/>
    <cellStyle name="Hyperlink" xfId="459" builtinId="8"/>
    <cellStyle name="Hyperlink 2" xfId="341"/>
    <cellStyle name="Input" xfId="467" builtinId="20" customBuiltin="1"/>
    <cellStyle name="Input [yellow]" xfId="18"/>
    <cellStyle name="Input 2" xfId="342"/>
    <cellStyle name="Input 3" xfId="343"/>
    <cellStyle name="Input 4" xfId="344"/>
    <cellStyle name="Input 5" xfId="345"/>
    <cellStyle name="Input 6" xfId="346"/>
    <cellStyle name="item2" xfId="551"/>
    <cellStyle name="Linked Cell" xfId="470" builtinId="24" customBuiltin="1"/>
    <cellStyle name="Linked Cell 2" xfId="347"/>
    <cellStyle name="Linked Cell 3" xfId="348"/>
    <cellStyle name="Linked Cell 4" xfId="349"/>
    <cellStyle name="m49048872" xfId="83"/>
    <cellStyle name="MANKAD" xfId="552"/>
    <cellStyle name="Neutral" xfId="466" builtinId="28" customBuiltin="1"/>
    <cellStyle name="Neutral 2" xfId="350"/>
    <cellStyle name="Neutral 3" xfId="351"/>
    <cellStyle name="Neutral 4" xfId="352"/>
    <cellStyle name="no dec" xfId="553"/>
    <cellStyle name="Normal" xfId="0" builtinId="0"/>
    <cellStyle name="Normal - Style1" xfId="19"/>
    <cellStyle name="Normal 10" xfId="79"/>
    <cellStyle name="Normal 10 2" xfId="38"/>
    <cellStyle name="Normal 10 3" xfId="100"/>
    <cellStyle name="Normal 10 3 2" xfId="451"/>
    <cellStyle name="Normal 11" xfId="89"/>
    <cellStyle name="Normal 11 2" xfId="39"/>
    <cellStyle name="Normal 11 3" xfId="642"/>
    <cellStyle name="Normal 11 4" xfId="554"/>
    <cellStyle name="Normal 12" xfId="20"/>
    <cellStyle name="Normal 12 2" xfId="40"/>
    <cellStyle name="Normal 12 3" xfId="643"/>
    <cellStyle name="Normal 13" xfId="21"/>
    <cellStyle name="Normal 13 2" xfId="41"/>
    <cellStyle name="Normal 13 3" xfId="644"/>
    <cellStyle name="Normal 14" xfId="353"/>
    <cellStyle name="Normal 14 2" xfId="42"/>
    <cellStyle name="Normal 14 3" xfId="645"/>
    <cellStyle name="Normal 14 4" xfId="555"/>
    <cellStyle name="Normal 15" xfId="22"/>
    <cellStyle name="Normal 15 2" xfId="43"/>
    <cellStyle name="Normal 15 3" xfId="646"/>
    <cellStyle name="Normal 16" xfId="23"/>
    <cellStyle name="Normal 16 2" xfId="44"/>
    <cellStyle name="Normal 16 3" xfId="647"/>
    <cellStyle name="Normal 17" xfId="24"/>
    <cellStyle name="Normal 17 2" xfId="45"/>
    <cellStyle name="Normal 17 3" xfId="648"/>
    <cellStyle name="Normal 18" xfId="457"/>
    <cellStyle name="Normal 18 2" xfId="46"/>
    <cellStyle name="Normal 18 3" xfId="649"/>
    <cellStyle name="Normal 18 4" xfId="556"/>
    <cellStyle name="Normal 19" xfId="25"/>
    <cellStyle name="Normal 19 2" xfId="47"/>
    <cellStyle name="Normal 19 3" xfId="650"/>
    <cellStyle name="Normal 2" xfId="1"/>
    <cellStyle name="Normal 2 10" xfId="354"/>
    <cellStyle name="Normal 2 11" xfId="355"/>
    <cellStyle name="Normal 2 12" xfId="356"/>
    <cellStyle name="Normal 2 13" xfId="357"/>
    <cellStyle name="Normal 2 14" xfId="358"/>
    <cellStyle name="Normal 2 15" xfId="359"/>
    <cellStyle name="Normal 2 16" xfId="360"/>
    <cellStyle name="Normal 2 17" xfId="361"/>
    <cellStyle name="Normal 2 18" xfId="362"/>
    <cellStyle name="Normal 2 19" xfId="363"/>
    <cellStyle name="Normal 2 2" xfId="26"/>
    <cellStyle name="Normal 2 2 2" xfId="364"/>
    <cellStyle name="Normal 2 2 2 2" xfId="365"/>
    <cellStyle name="Normal 2 2 3" xfId="598"/>
    <cellStyle name="Normal 2 20" xfId="455"/>
    <cellStyle name="Normal 2 20 2" xfId="558"/>
    <cellStyle name="Normal 2 21" xfId="559"/>
    <cellStyle name="Normal 2 22" xfId="560"/>
    <cellStyle name="Normal 2 23" xfId="651"/>
    <cellStyle name="Normal 2 24" xfId="593"/>
    <cellStyle name="Normal 2 3" xfId="86"/>
    <cellStyle name="Normal 2 3 2" xfId="366"/>
    <cellStyle name="Normal 2 3 2 2" xfId="367"/>
    <cellStyle name="Normal 2 4" xfId="90"/>
    <cellStyle name="Normal 2 4 2" xfId="368"/>
    <cellStyle name="Normal 2 4 2 2" xfId="561"/>
    <cellStyle name="Normal 2 5" xfId="369"/>
    <cellStyle name="Normal 2 5 2" xfId="563"/>
    <cellStyle name="Normal 2 5 3" xfId="562"/>
    <cellStyle name="Normal 2 6" xfId="370"/>
    <cellStyle name="Normal 2 7" xfId="371"/>
    <cellStyle name="Normal 2 8" xfId="372"/>
    <cellStyle name="Normal 2 9" xfId="373"/>
    <cellStyle name="Normal 2_allocation" xfId="27"/>
    <cellStyle name="Normal 20" xfId="28"/>
    <cellStyle name="Normal 20 2" xfId="48"/>
    <cellStyle name="Normal 20 3" xfId="652"/>
    <cellStyle name="Normal 21" xfId="564"/>
    <cellStyle name="Normal 21 2" xfId="49"/>
    <cellStyle name="Normal 21 3" xfId="653"/>
    <cellStyle name="Normal 22" xfId="565"/>
    <cellStyle name="Normal 22 2" xfId="50"/>
    <cellStyle name="Normal 22 3" xfId="654"/>
    <cellStyle name="Normal 23" xfId="566"/>
    <cellStyle name="Normal 23 2" xfId="51"/>
    <cellStyle name="Normal 23 3" xfId="655"/>
    <cellStyle name="Normal 24" xfId="567"/>
    <cellStyle name="Normal 24 2" xfId="52"/>
    <cellStyle name="Normal 24 3" xfId="656"/>
    <cellStyle name="Normal 25" xfId="499"/>
    <cellStyle name="Normal 25 2" xfId="53"/>
    <cellStyle name="Normal 26" xfId="591"/>
    <cellStyle name="Normal 27" xfId="667"/>
    <cellStyle name="Normal 27 2" xfId="54"/>
    <cellStyle name="Normal 28 2" xfId="55"/>
    <cellStyle name="Normal 29 2" xfId="56"/>
    <cellStyle name="Normal 3" xfId="2"/>
    <cellStyle name="Normal 3 2" xfId="85"/>
    <cellStyle name="Normal 3 2 2" xfId="374"/>
    <cellStyle name="Normal 3 2 3" xfId="375"/>
    <cellStyle name="Normal 3 3" xfId="92"/>
    <cellStyle name="Normal 3 3 2" xfId="376"/>
    <cellStyle name="Normal 3 3 2 2" xfId="657"/>
    <cellStyle name="Normal 3 3 3" xfId="377"/>
    <cellStyle name="Normal 3 3 4" xfId="568"/>
    <cellStyle name="Normal 3 4" xfId="456"/>
    <cellStyle name="Normal 3 6" xfId="378"/>
    <cellStyle name="Normal 30 2" xfId="57"/>
    <cellStyle name="Normal 31 2" xfId="58"/>
    <cellStyle name="Normal 32 2" xfId="59"/>
    <cellStyle name="Normal 33 2" xfId="60"/>
    <cellStyle name="Normal 34 2" xfId="61"/>
    <cellStyle name="Normal 35" xfId="379"/>
    <cellStyle name="Normal 35 2" xfId="62"/>
    <cellStyle name="Normal 36" xfId="380"/>
    <cellStyle name="Normal 36 2" xfId="63"/>
    <cellStyle name="Normal 37" xfId="381"/>
    <cellStyle name="Normal 37 2" xfId="64"/>
    <cellStyle name="Normal 38" xfId="382"/>
    <cellStyle name="Normal 38 2" xfId="65"/>
    <cellStyle name="Normal 39" xfId="383"/>
    <cellStyle name="Normal 39 2" xfId="66"/>
    <cellStyle name="Normal 4" xfId="3"/>
    <cellStyle name="Normal 4 2" xfId="67"/>
    <cellStyle name="Normal 4 2 2" xfId="384"/>
    <cellStyle name="Normal 4 2 2 2" xfId="385"/>
    <cellStyle name="Normal 4 2 3" xfId="599"/>
    <cellStyle name="Normal 4 2 5" xfId="569"/>
    <cellStyle name="Normal 4 3" xfId="386"/>
    <cellStyle name="Normal 4 3 2" xfId="387"/>
    <cellStyle name="Normal 4 3 3" xfId="570"/>
    <cellStyle name="Normal 4 4" xfId="388"/>
    <cellStyle name="Normal 4 4 2" xfId="571"/>
    <cellStyle name="Normal 4 5" xfId="389"/>
    <cellStyle name="Normal 4 5 2" xfId="658"/>
    <cellStyle name="Normal 4 6" xfId="596"/>
    <cellStyle name="Normal 40" xfId="390"/>
    <cellStyle name="Normal 40 2" xfId="68"/>
    <cellStyle name="Normal 41" xfId="391"/>
    <cellStyle name="Normal 41 2" xfId="69"/>
    <cellStyle name="Normal 42" xfId="392"/>
    <cellStyle name="Normal 42 2" xfId="70"/>
    <cellStyle name="Normal 43" xfId="393"/>
    <cellStyle name="Normal 43 2" xfId="71"/>
    <cellStyle name="Normal 44" xfId="394"/>
    <cellStyle name="Normal 45" xfId="395"/>
    <cellStyle name="Normal 46" xfId="396"/>
    <cellStyle name="Normal 5" xfId="29"/>
    <cellStyle name="Normal 5 2" xfId="397"/>
    <cellStyle name="Normal 5 2 2" xfId="572"/>
    <cellStyle name="Normal 5 3" xfId="398"/>
    <cellStyle name="Normal 5 3 2" xfId="659"/>
    <cellStyle name="Normal 5 4" xfId="399"/>
    <cellStyle name="Normal 5 4 2" xfId="600"/>
    <cellStyle name="Normal 5 5" xfId="400"/>
    <cellStyle name="Normal 6" xfId="76"/>
    <cellStyle name="Normal 6 2" xfId="72"/>
    <cellStyle name="Normal 6 3" xfId="401"/>
    <cellStyle name="Normal 6 4" xfId="660"/>
    <cellStyle name="Normal 6 5" xfId="602"/>
    <cellStyle name="Normal 6 6" xfId="573"/>
    <cellStyle name="Normal 7" xfId="77"/>
    <cellStyle name="Normal 7 2" xfId="73"/>
    <cellStyle name="Normal 7 3" xfId="575"/>
    <cellStyle name="Normal 7 4" xfId="574"/>
    <cellStyle name="Normal 8" xfId="78"/>
    <cellStyle name="Normal 8 2" xfId="74"/>
    <cellStyle name="Normal 8 3" xfId="453"/>
    <cellStyle name="Normal 8 3 2" xfId="669"/>
    <cellStyle name="Normal 8 4" xfId="576"/>
    <cellStyle name="Normal 9" xfId="30"/>
    <cellStyle name="Normal 9 2" xfId="75"/>
    <cellStyle name="Note 2" xfId="98"/>
    <cellStyle name="Note 2 2" xfId="402"/>
    <cellStyle name="Note 2 3" xfId="403"/>
    <cellStyle name="Note 2 4" xfId="597"/>
    <cellStyle name="Note 3" xfId="404"/>
    <cellStyle name="Note 3 2" xfId="662"/>
    <cellStyle name="Note 3 3" xfId="577"/>
    <cellStyle name="Output" xfId="468" builtinId="21" customBuiltin="1"/>
    <cellStyle name="Output 2" xfId="405"/>
    <cellStyle name="Output 3" xfId="406"/>
    <cellStyle name="Output 4" xfId="407"/>
    <cellStyle name="OverHead" xfId="578"/>
    <cellStyle name="Percent" xfId="458" builtinId="5"/>
    <cellStyle name="Percent [2]" xfId="579"/>
    <cellStyle name="Percent 10" xfId="557"/>
    <cellStyle name="Percent 2" xfId="31"/>
    <cellStyle name="Percent 2 2" xfId="408"/>
    <cellStyle name="Percent 2 2 2" xfId="581"/>
    <cellStyle name="Percent 2 3" xfId="663"/>
    <cellStyle name="Percent 2 4" xfId="594"/>
    <cellStyle name="Percent 2 5" xfId="580"/>
    <cellStyle name="Percent 3" xfId="32"/>
    <cellStyle name="Percent 3 2" xfId="583"/>
    <cellStyle name="Percent 3 3" xfId="664"/>
    <cellStyle name="Percent 3 4" xfId="582"/>
    <cellStyle name="Percent 4" xfId="94"/>
    <cellStyle name="Percent 4 2" xfId="665"/>
    <cellStyle name="Percent 4 3" xfId="584"/>
    <cellStyle name="Percent 5" xfId="409"/>
    <cellStyle name="Percent 5 2" xfId="666"/>
    <cellStyle name="Percent 6" xfId="592"/>
    <cellStyle name="Percent 7" xfId="595"/>
    <cellStyle name="Percent 8" xfId="661"/>
    <cellStyle name="Percent 9" xfId="668"/>
    <cellStyle name="Quantity" xfId="585"/>
    <cellStyle name="s35" xfId="81"/>
    <cellStyle name="s37" xfId="84"/>
    <cellStyle name="s44" xfId="82"/>
    <cellStyle name="Standard_items_orig" xfId="99"/>
    <cellStyle name="Style 1" xfId="586"/>
    <cellStyle name="þ_x001d_ð‡_x000c_éþ÷_x000c_âþU_x0001__x001f__x000f_&quot;_x0007__x0001__x0001_" xfId="33"/>
    <cellStyle name="þ_x001d_ð‡_x000c_éþ÷_x000c_âþU_x0001__x001f__x000f_&quot;_x000f__x0001__x0001_" xfId="34"/>
    <cellStyle name="þð‡éþ÷âþU?&quot;" xfId="452"/>
    <cellStyle name="Times New Roman" xfId="587"/>
    <cellStyle name="Title 2" xfId="410"/>
    <cellStyle name="Title 3" xfId="411"/>
    <cellStyle name="Title 4" xfId="588"/>
    <cellStyle name="Titre1" xfId="589"/>
    <cellStyle name="Total" xfId="474" builtinId="25" customBuiltin="1"/>
    <cellStyle name="Total 10" xfId="412"/>
    <cellStyle name="Total 11" xfId="413"/>
    <cellStyle name="Total 12" xfId="414"/>
    <cellStyle name="Total 13" xfId="415"/>
    <cellStyle name="Total 14" xfId="416"/>
    <cellStyle name="Total 15" xfId="417"/>
    <cellStyle name="Total 16" xfId="418"/>
    <cellStyle name="Total 17" xfId="419"/>
    <cellStyle name="Total 18" xfId="420"/>
    <cellStyle name="Total 19" xfId="421"/>
    <cellStyle name="Total 2" xfId="422"/>
    <cellStyle name="Total 2 2" xfId="423"/>
    <cellStyle name="Total 20" xfId="424"/>
    <cellStyle name="Total 21" xfId="425"/>
    <cellStyle name="Total 22" xfId="426"/>
    <cellStyle name="Total 23" xfId="427"/>
    <cellStyle name="Total 24" xfId="428"/>
    <cellStyle name="Total 25" xfId="429"/>
    <cellStyle name="Total 26" xfId="430"/>
    <cellStyle name="Total 27" xfId="431"/>
    <cellStyle name="Total 28" xfId="432"/>
    <cellStyle name="Total 29" xfId="433"/>
    <cellStyle name="Total 3" xfId="434"/>
    <cellStyle name="Total 3 2" xfId="435"/>
    <cellStyle name="Total 30" xfId="436"/>
    <cellStyle name="Total 31" xfId="437"/>
    <cellStyle name="Total 32" xfId="438"/>
    <cellStyle name="Total 33" xfId="439"/>
    <cellStyle name="Total 34" xfId="440"/>
    <cellStyle name="Total 35" xfId="441"/>
    <cellStyle name="Total 4" xfId="442"/>
    <cellStyle name="Total 5" xfId="443"/>
    <cellStyle name="Total 6" xfId="444"/>
    <cellStyle name="Total 7" xfId="445"/>
    <cellStyle name="Total 8" xfId="446"/>
    <cellStyle name="Total 9" xfId="447"/>
    <cellStyle name="Vide" xfId="590"/>
    <cellStyle name="Warning Text" xfId="472" builtinId="11" customBuiltin="1"/>
    <cellStyle name="Warning Text 2" xfId="448"/>
    <cellStyle name="Warning Text 3" xfId="449"/>
    <cellStyle name="Warning Text 4" xfId="450"/>
  </cellStyles>
  <dxfs count="0"/>
  <tableStyles count="0" defaultTableStyle="TableStyleMedium9" defaultPivotStyle="PivotStyleLight16"/>
  <colors>
    <mruColors>
      <color rgb="FFFFFFFF"/>
      <color rgb="FFCCFFFF"/>
      <color rgb="FFFFDF79"/>
      <color rgb="FFDEDEDE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07408"/>
        <c:axId val="376307800"/>
      </c:lineChart>
      <c:catAx>
        <c:axId val="37630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6307800"/>
        <c:crosses val="autoZero"/>
        <c:auto val="1"/>
        <c:lblAlgn val="ctr"/>
        <c:lblOffset val="100"/>
        <c:noMultiLvlLbl val="0"/>
      </c:catAx>
      <c:valAx>
        <c:axId val="376307800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37630740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308584"/>
        <c:axId val="376308976"/>
      </c:lineChart>
      <c:catAx>
        <c:axId val="37630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6308976"/>
        <c:crosses val="autoZero"/>
        <c:auto val="1"/>
        <c:lblAlgn val="ctr"/>
        <c:lblOffset val="100"/>
        <c:noMultiLvlLbl val="0"/>
      </c:catAx>
      <c:valAx>
        <c:axId val="37630897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3763085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/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2013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2017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</a:p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(Old and New Series )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mensah/Desktop/GDP%20rebasing_publication/Annual_2013_2017_GDP%2024_9_18_NA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ymbols"/>
      <sheetName val="Contents"/>
      <sheetName val="key-findings"/>
      <sheetName val="1.1"/>
      <sheetName val="1.2"/>
      <sheetName val="1.3"/>
      <sheetName val="1.4"/>
      <sheetName val="1.5-6nonoil"/>
      <sheetName val="1.7-8nonoil"/>
      <sheetName val="GDPrev2012"/>
      <sheetName val="2013provOILL"/>
      <sheetName val="2013provNON_OIL"/>
      <sheetName val="provOIL deflator"/>
      <sheetName val="provNON_OIL deflator"/>
      <sheetName val="Current"/>
      <sheetName val="constant"/>
      <sheetName val="exchange rate"/>
      <sheetName val="Sheet1"/>
    </sheetNames>
    <sheetDataSet>
      <sheetData sheetId="0"/>
      <sheetData sheetId="1"/>
      <sheetData sheetId="2"/>
      <sheetData sheetId="3">
        <row r="44">
          <cell r="C44">
            <v>123650.00958617828</v>
          </cell>
          <cell r="D44">
            <v>155432.54710358012</v>
          </cell>
          <cell r="E44">
            <v>180399.04338915349</v>
          </cell>
          <cell r="F44">
            <v>215077.04465861109</v>
          </cell>
          <cell r="G44">
            <v>256671.37472899066</v>
          </cell>
        </row>
        <row r="45">
          <cell r="C45">
            <v>116847.16463148499</v>
          </cell>
          <cell r="D45">
            <v>146431.70418086037</v>
          </cell>
          <cell r="E45">
            <v>175707.10580236639</v>
          </cell>
          <cell r="F45">
            <v>214049.9360851153</v>
          </cell>
          <cell r="G45">
            <v>248225.50106864097</v>
          </cell>
        </row>
        <row r="48">
          <cell r="C48">
            <v>4678.7926629490457</v>
          </cell>
          <cell r="D48">
            <v>5748.2450851915728</v>
          </cell>
          <cell r="E48">
            <v>6519.6618499874767</v>
          </cell>
          <cell r="F48">
            <v>7597.211044104949</v>
          </cell>
          <cell r="G48">
            <v>8862.961834564594</v>
          </cell>
        </row>
        <row r="49">
          <cell r="C49">
            <v>2436.8553136758464</v>
          </cell>
          <cell r="D49">
            <v>1958.2159754693732</v>
          </cell>
          <cell r="E49">
            <v>1726.3120055924846</v>
          </cell>
          <cell r="F49">
            <v>1937.7550885649478</v>
          </cell>
          <cell r="G49">
            <v>2034.5470860677635</v>
          </cell>
        </row>
        <row r="61">
          <cell r="D61">
            <v>22.164000042883103</v>
          </cell>
          <cell r="E61">
            <v>13.58840196752891</v>
          </cell>
          <cell r="F61">
            <v>15.249380724005789</v>
          </cell>
          <cell r="G61">
            <v>10.352752500238836</v>
          </cell>
        </row>
      </sheetData>
      <sheetData sheetId="4"/>
      <sheetData sheetId="5"/>
      <sheetData sheetId="6"/>
      <sheetData sheetId="7"/>
      <sheetData sheetId="8">
        <row r="32">
          <cell r="C32">
            <v>116847.16463148499</v>
          </cell>
          <cell r="D32">
            <v>146431.70418086037</v>
          </cell>
          <cell r="E32">
            <v>175707.10580236639</v>
          </cell>
          <cell r="F32">
            <v>214049.9360851153</v>
          </cell>
          <cell r="G32">
            <v>248225.50106864097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zoomScale="60" zoomScaleNormal="100" workbookViewId="0">
      <selection activeCell="G8" sqref="G8"/>
    </sheetView>
  </sheetViews>
  <sheetFormatPr defaultRowHeight="15"/>
  <cols>
    <col min="1" max="1" width="2.140625" customWidth="1"/>
    <col min="2" max="2" width="11.42578125" customWidth="1"/>
    <col min="3" max="4" width="13.140625" customWidth="1"/>
    <col min="5" max="5" width="19.42578125" customWidth="1"/>
    <col min="6" max="8" width="10.85546875" customWidth="1"/>
    <col min="9" max="9" width="1.285156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.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482" t="s">
        <v>200</v>
      </c>
      <c r="E9" s="482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80" t="s">
        <v>162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view="pageBreakPreview" zoomScale="90" zoomScaleNormal="100" zoomScaleSheetLayoutView="90" workbookViewId="0">
      <selection activeCell="K18" sqref="K18"/>
    </sheetView>
  </sheetViews>
  <sheetFormatPr defaultColWidth="9.140625" defaultRowHeight="15"/>
  <cols>
    <col min="1" max="1" width="6.7109375" style="19" customWidth="1"/>
    <col min="2" max="2" width="45.42578125" style="47" customWidth="1"/>
    <col min="3" max="3" width="11.140625" style="19" customWidth="1"/>
    <col min="4" max="4" width="12" style="19" bestFit="1" customWidth="1"/>
    <col min="5" max="6" width="11.85546875" style="6" customWidth="1"/>
    <col min="7" max="8" width="12.42578125" style="6" customWidth="1"/>
    <col min="9" max="9" width="12.5703125" style="6" bestFit="1" customWidth="1"/>
    <col min="10" max="11" width="12.5703125" style="6" customWidth="1"/>
    <col min="12" max="12" width="12.5703125" style="6" bestFit="1" customWidth="1"/>
    <col min="13" max="16384" width="9.140625" style="6"/>
  </cols>
  <sheetData>
    <row r="1" spans="1:12" ht="17.25">
      <c r="A1" s="274"/>
      <c r="B1" s="276"/>
      <c r="C1" s="277"/>
      <c r="D1" s="277"/>
      <c r="E1" s="251"/>
      <c r="F1" s="251"/>
      <c r="G1" s="251"/>
      <c r="H1" s="251"/>
    </row>
    <row r="2" spans="1:12" ht="17.25">
      <c r="A2" s="278" t="s">
        <v>185</v>
      </c>
      <c r="B2" s="276"/>
      <c r="C2" s="262"/>
      <c r="D2" s="262"/>
      <c r="E2" s="251"/>
      <c r="F2" s="251"/>
      <c r="G2" s="251"/>
      <c r="H2" s="251"/>
    </row>
    <row r="3" spans="1:12" ht="11.25" customHeight="1">
      <c r="A3" s="262"/>
      <c r="B3" s="276"/>
      <c r="C3" s="495"/>
      <c r="D3" s="495"/>
      <c r="E3" s="495"/>
      <c r="F3" s="380"/>
      <c r="G3" s="279"/>
      <c r="H3" s="380"/>
    </row>
    <row r="4" spans="1:12" ht="23.25" customHeight="1">
      <c r="A4" s="262"/>
      <c r="B4" s="276"/>
      <c r="C4" s="496">
        <v>2013</v>
      </c>
      <c r="D4" s="496"/>
      <c r="E4" s="496">
        <v>2014</v>
      </c>
      <c r="F4" s="496"/>
      <c r="G4" s="496">
        <v>2015</v>
      </c>
      <c r="H4" s="496"/>
      <c r="I4" s="493">
        <v>2016</v>
      </c>
      <c r="J4" s="493"/>
      <c r="K4" s="494">
        <v>2017</v>
      </c>
      <c r="L4" s="494"/>
    </row>
    <row r="5" spans="1:12" ht="22.5" customHeight="1">
      <c r="A5" s="280"/>
      <c r="B5" s="280"/>
      <c r="C5" s="255" t="s">
        <v>191</v>
      </c>
      <c r="D5" s="255" t="s">
        <v>192</v>
      </c>
      <c r="E5" s="256" t="s">
        <v>191</v>
      </c>
      <c r="F5" s="256" t="s">
        <v>192</v>
      </c>
      <c r="G5" s="256" t="s">
        <v>191</v>
      </c>
      <c r="H5" s="256" t="s">
        <v>192</v>
      </c>
      <c r="I5" s="255" t="s">
        <v>191</v>
      </c>
      <c r="J5" s="255" t="s">
        <v>192</v>
      </c>
      <c r="K5" s="255" t="s">
        <v>191</v>
      </c>
      <c r="L5" s="255" t="s">
        <v>192</v>
      </c>
    </row>
    <row r="6" spans="1:12" s="9" customFormat="1" ht="26.25" customHeight="1">
      <c r="A6" s="281">
        <v>1</v>
      </c>
      <c r="B6" s="282" t="s">
        <v>26</v>
      </c>
      <c r="C6" s="444">
        <v>20231.972907125572</v>
      </c>
      <c r="D6" s="283">
        <v>25289.513176412904</v>
      </c>
      <c r="E6" s="444">
        <v>23278.200127732736</v>
      </c>
      <c r="F6" s="283">
        <v>31086.042787762155</v>
      </c>
      <c r="G6" s="444">
        <v>26133.582103965771</v>
      </c>
      <c r="H6" s="283">
        <v>36525.710876580553</v>
      </c>
      <c r="I6" s="444">
        <v>29565.335950818018</v>
      </c>
      <c r="J6" s="283">
        <v>45116.477931117406</v>
      </c>
      <c r="K6" s="444">
        <v>35046.792693106785</v>
      </c>
      <c r="L6" s="283">
        <v>50554.392187897058</v>
      </c>
    </row>
    <row r="7" spans="1:12" s="19" customFormat="1" ht="21.75" customHeight="1">
      <c r="A7" s="286">
        <v>1.01</v>
      </c>
      <c r="B7" s="284" t="s">
        <v>65</v>
      </c>
      <c r="C7" s="261">
        <v>15741.555617644219</v>
      </c>
      <c r="D7" s="451">
        <v>17061.648449102642</v>
      </c>
      <c r="E7" s="261">
        <v>18144</v>
      </c>
      <c r="F7" s="451">
        <v>20637.132265625096</v>
      </c>
      <c r="G7" s="261">
        <v>20167.954867745309</v>
      </c>
      <c r="H7" s="451">
        <v>24479.316061328958</v>
      </c>
      <c r="I7" s="261">
        <v>22617.934091028648</v>
      </c>
      <c r="J7" s="451">
        <v>32209.766399682245</v>
      </c>
      <c r="K7" s="261">
        <v>27083.518492364019</v>
      </c>
      <c r="L7" s="451">
        <v>36598.677112268939</v>
      </c>
    </row>
    <row r="8" spans="1:12" s="19" customFormat="1" ht="17.25">
      <c r="A8" s="286"/>
      <c r="B8" s="285" t="s">
        <v>94</v>
      </c>
      <c r="C8" s="261">
        <v>1981.2584836997435</v>
      </c>
      <c r="D8" s="451">
        <v>1980.3326200358401</v>
      </c>
      <c r="E8" s="261">
        <v>2409</v>
      </c>
      <c r="F8" s="451">
        <v>3253.708157472</v>
      </c>
      <c r="G8" s="261">
        <v>2369.9200883763551</v>
      </c>
      <c r="H8" s="451">
        <v>3645.7993168128005</v>
      </c>
      <c r="I8" s="261">
        <v>2614.4853611857802</v>
      </c>
      <c r="J8" s="451">
        <v>3833.9245425600006</v>
      </c>
      <c r="K8" s="261">
        <v>3356.9234919339392</v>
      </c>
      <c r="L8" s="451">
        <v>4186.08</v>
      </c>
    </row>
    <row r="9" spans="1:12" s="19" customFormat="1" ht="22.5" customHeight="1">
      <c r="A9" s="286">
        <v>1.02</v>
      </c>
      <c r="B9" s="284" t="s">
        <v>66</v>
      </c>
      <c r="C9" s="261">
        <v>1222.9430067363546</v>
      </c>
      <c r="D9" s="451">
        <v>4354.0616493337402</v>
      </c>
      <c r="E9" s="261">
        <v>1317.7940610301903</v>
      </c>
      <c r="F9" s="451">
        <v>5572.1737042324648</v>
      </c>
      <c r="G9" s="261">
        <v>1558.4188557030532</v>
      </c>
      <c r="H9" s="451">
        <v>6051.7815760136527</v>
      </c>
      <c r="I9" s="261">
        <v>1832.3664599468179</v>
      </c>
      <c r="J9" s="451">
        <v>6524.0002686592634</v>
      </c>
      <c r="K9" s="261">
        <v>2119.4463692376967</v>
      </c>
      <c r="L9" s="451">
        <v>7100.30114124171</v>
      </c>
    </row>
    <row r="10" spans="1:12" s="19" customFormat="1" ht="22.5" customHeight="1">
      <c r="A10" s="286">
        <v>1.03</v>
      </c>
      <c r="B10" s="284" t="s">
        <v>67</v>
      </c>
      <c r="C10" s="261">
        <v>2018.7352097255682</v>
      </c>
      <c r="D10" s="451">
        <v>2047.6676508880562</v>
      </c>
      <c r="E10" s="261">
        <v>2537.406066702546</v>
      </c>
      <c r="F10" s="451">
        <v>2891.781790188485</v>
      </c>
      <c r="G10" s="261">
        <v>2924.5621011305739</v>
      </c>
      <c r="H10" s="451">
        <v>3455.4347677840119</v>
      </c>
      <c r="I10" s="261">
        <v>3321.748704856142</v>
      </c>
      <c r="J10" s="451">
        <v>3541.5079775021618</v>
      </c>
      <c r="K10" s="261">
        <v>3622.5411365186565</v>
      </c>
      <c r="L10" s="451">
        <v>4054.9656333653484</v>
      </c>
    </row>
    <row r="11" spans="1:12" s="19" customFormat="1" ht="24" customHeight="1">
      <c r="A11" s="443">
        <v>1.04</v>
      </c>
      <c r="B11" s="442" t="s">
        <v>68</v>
      </c>
      <c r="C11" s="441">
        <v>1248.7390730194306</v>
      </c>
      <c r="D11" s="452">
        <v>1826.1354270884658</v>
      </c>
      <c r="E11" s="441">
        <v>1279</v>
      </c>
      <c r="F11" s="452">
        <v>1984.9550277161111</v>
      </c>
      <c r="G11" s="441">
        <v>1482.6462793868325</v>
      </c>
      <c r="H11" s="452">
        <v>2539.1784714539299</v>
      </c>
      <c r="I11" s="441">
        <v>1793.2866949864103</v>
      </c>
      <c r="J11" s="452">
        <v>2841.2032852737411</v>
      </c>
      <c r="K11" s="441">
        <v>2221.2866949864101</v>
      </c>
      <c r="L11" s="452">
        <v>2800.4483010210583</v>
      </c>
    </row>
    <row r="12" spans="1:12" s="19" customFormat="1" ht="24" customHeight="1">
      <c r="A12" s="286"/>
      <c r="B12" s="284"/>
      <c r="C12" s="261"/>
      <c r="D12" s="261"/>
      <c r="E12" s="261"/>
      <c r="F12" s="261"/>
      <c r="G12" s="261"/>
      <c r="H12" s="261"/>
      <c r="I12" s="261"/>
      <c r="J12" s="261"/>
      <c r="K12" s="261"/>
    </row>
    <row r="13" spans="1:12" s="9" customFormat="1" ht="24" customHeight="1">
      <c r="A13" s="281">
        <v>2</v>
      </c>
      <c r="B13" s="282" t="s">
        <v>27</v>
      </c>
      <c r="C13" s="444">
        <v>17671.424134330999</v>
      </c>
      <c r="D13" s="283">
        <v>36301.528728276113</v>
      </c>
      <c r="E13" s="444">
        <v>20973.750851825225</v>
      </c>
      <c r="F13" s="283">
        <v>44766.475338926823</v>
      </c>
      <c r="G13" s="444">
        <v>26983.832158528785</v>
      </c>
      <c r="H13" s="283">
        <v>52463.293161376219</v>
      </c>
      <c r="I13" s="450">
        <v>34710.184491791799</v>
      </c>
      <c r="J13" s="283">
        <v>59681.954934527785</v>
      </c>
      <c r="K13" s="444">
        <v>38047.553809507823</v>
      </c>
      <c r="L13" s="283">
        <v>70569.222696272074</v>
      </c>
    </row>
    <row r="14" spans="1:12" ht="21" customHeight="1">
      <c r="A14" s="284">
        <v>2.0099999999999998</v>
      </c>
      <c r="B14" s="284" t="s">
        <v>8</v>
      </c>
      <c r="C14" s="261">
        <v>1061.6953505183565</v>
      </c>
      <c r="D14" s="451">
        <v>9130.3431426682364</v>
      </c>
      <c r="E14" s="261">
        <v>846.99999999999909</v>
      </c>
      <c r="F14" s="451">
        <v>12703.864375824689</v>
      </c>
      <c r="G14" s="261">
        <v>1540.322856091665</v>
      </c>
      <c r="H14" s="451">
        <v>12438.934081448604</v>
      </c>
      <c r="I14" s="261">
        <v>3361.285380830619</v>
      </c>
      <c r="J14" s="451">
        <v>15804.295959281751</v>
      </c>
      <c r="K14" s="261">
        <v>473.02613996252694</v>
      </c>
      <c r="L14" s="451">
        <v>17071.098730891703</v>
      </c>
    </row>
    <row r="15" spans="1:12" ht="21.75" customHeight="1">
      <c r="A15" s="284">
        <v>2.02</v>
      </c>
      <c r="B15" s="284" t="s">
        <v>9</v>
      </c>
      <c r="C15" s="261">
        <v>4800.4300000000012</v>
      </c>
      <c r="D15" s="451">
        <v>14522.736521172641</v>
      </c>
      <c r="E15" s="261">
        <v>5341.7983363981302</v>
      </c>
      <c r="F15" s="451">
        <v>17605.202412251576</v>
      </c>
      <c r="G15" s="261">
        <v>6219.3652005370595</v>
      </c>
      <c r="H15" s="451">
        <v>20506.026349114436</v>
      </c>
      <c r="I15" s="261">
        <v>7273.4660770355204</v>
      </c>
      <c r="J15" s="451">
        <v>23921.822906050871</v>
      </c>
      <c r="K15" s="261">
        <v>8570.5213803881616</v>
      </c>
      <c r="L15" s="451">
        <v>27960.338040352261</v>
      </c>
    </row>
    <row r="16" spans="1:12" ht="18.75" customHeight="1">
      <c r="A16" s="284">
        <v>2.0299999999999998</v>
      </c>
      <c r="B16" s="284" t="s">
        <v>57</v>
      </c>
      <c r="C16" s="261">
        <v>393.37132469949665</v>
      </c>
      <c r="D16" s="451">
        <v>1327.0108795943893</v>
      </c>
      <c r="E16" s="261">
        <v>442.95251542717682</v>
      </c>
      <c r="F16" s="451">
        <v>1378.4635499409726</v>
      </c>
      <c r="G16" s="261">
        <v>1154.4901330955845</v>
      </c>
      <c r="H16" s="451">
        <v>2978.6701099871202</v>
      </c>
      <c r="I16" s="261">
        <v>1784.1901840690102</v>
      </c>
      <c r="J16" s="451">
        <v>3485.9265222357731</v>
      </c>
      <c r="K16" s="261">
        <v>1940.6804445269809</v>
      </c>
      <c r="L16" s="451">
        <v>4389.6581291950333</v>
      </c>
    </row>
    <row r="17" spans="1:12" ht="20.25" customHeight="1">
      <c r="A17" s="284">
        <v>2.04</v>
      </c>
      <c r="B17" s="284" t="s">
        <v>58</v>
      </c>
      <c r="C17" s="261">
        <v>568.18089513046584</v>
      </c>
      <c r="D17" s="451">
        <v>680.34672402543254</v>
      </c>
      <c r="E17" s="261">
        <v>575.99999999999989</v>
      </c>
      <c r="F17" s="451">
        <v>895.8038771593541</v>
      </c>
      <c r="G17" s="261">
        <v>759.27679799129794</v>
      </c>
      <c r="H17" s="451">
        <v>1183.0829436192471</v>
      </c>
      <c r="I17" s="261">
        <v>800.51262517983014</v>
      </c>
      <c r="J17" s="451">
        <v>1304.635086435449</v>
      </c>
      <c r="K17" s="261">
        <v>895.46941802490107</v>
      </c>
      <c r="L17" s="451">
        <v>1415.2606130191427</v>
      </c>
    </row>
    <row r="18" spans="1:12" s="9" customFormat="1" ht="21" customHeight="1">
      <c r="A18" s="442">
        <v>2.0499999999999998</v>
      </c>
      <c r="B18" s="442" t="s">
        <v>25</v>
      </c>
      <c r="C18" s="441">
        <v>10847.746563982677</v>
      </c>
      <c r="D18" s="452">
        <v>10641.091460815409</v>
      </c>
      <c r="E18" s="441">
        <v>13765.99999999992</v>
      </c>
      <c r="F18" s="452">
        <v>12183.141123750234</v>
      </c>
      <c r="G18" s="441">
        <v>17310.377170813179</v>
      </c>
      <c r="H18" s="452">
        <v>15356.579677206812</v>
      </c>
      <c r="I18" s="441">
        <v>21490.730224676819</v>
      </c>
      <c r="J18" s="452">
        <v>15165.27446052394</v>
      </c>
      <c r="K18" s="441">
        <v>26167.856426605249</v>
      </c>
      <c r="L18" s="452">
        <v>19732.867182813938</v>
      </c>
    </row>
    <row r="19" spans="1:12" s="9" customFormat="1" ht="21" customHeight="1">
      <c r="A19" s="284"/>
      <c r="B19" s="284"/>
      <c r="C19" s="261"/>
      <c r="D19" s="261"/>
      <c r="E19" s="261"/>
      <c r="F19" s="261"/>
      <c r="G19" s="261"/>
      <c r="H19" s="261"/>
      <c r="I19" s="261"/>
      <c r="J19" s="261"/>
      <c r="K19" s="261"/>
    </row>
    <row r="20" spans="1:12" s="9" customFormat="1" ht="21" customHeight="1">
      <c r="A20" s="281">
        <v>3</v>
      </c>
      <c r="B20" s="282" t="s">
        <v>28</v>
      </c>
      <c r="C20" s="444">
        <v>44963.802224312451</v>
      </c>
      <c r="D20" s="283">
        <v>48408.260839203773</v>
      </c>
      <c r="E20" s="444">
        <v>56248.116132293719</v>
      </c>
      <c r="F20" s="283">
        <v>56132.055570621502</v>
      </c>
      <c r="G20" s="444">
        <v>70159.167188834952</v>
      </c>
      <c r="H20" s="283">
        <v>71333.689207710631</v>
      </c>
      <c r="I20" s="444">
        <v>88946.297761302005</v>
      </c>
      <c r="J20" s="283">
        <v>92679.740847260226</v>
      </c>
      <c r="K20" s="444">
        <v>107404.40434932416</v>
      </c>
      <c r="L20" s="283">
        <v>108697.58916881947</v>
      </c>
    </row>
    <row r="21" spans="1:12" ht="34.5">
      <c r="A21" s="286">
        <v>3.01</v>
      </c>
      <c r="B21" s="287" t="s">
        <v>59</v>
      </c>
      <c r="C21" s="261">
        <v>5221.9289933957443</v>
      </c>
      <c r="D21" s="451">
        <v>13117.626524888679</v>
      </c>
      <c r="E21" s="261">
        <v>6084.930752834247</v>
      </c>
      <c r="F21" s="451">
        <v>15920.644738669853</v>
      </c>
      <c r="G21" s="261">
        <v>7877.6075109227304</v>
      </c>
      <c r="H21" s="451">
        <v>20460.395863639911</v>
      </c>
      <c r="I21" s="261">
        <v>9984.7655789465334</v>
      </c>
      <c r="J21" s="451">
        <v>27890.541582897284</v>
      </c>
      <c r="K21" s="261">
        <v>12119.143698192429</v>
      </c>
      <c r="L21" s="451">
        <v>33383.342535353811</v>
      </c>
    </row>
    <row r="22" spans="1:12" ht="22.5" customHeight="1">
      <c r="A22" s="286">
        <v>3.02</v>
      </c>
      <c r="B22" s="287" t="s">
        <v>60</v>
      </c>
      <c r="C22" s="261">
        <v>5256.1941281046293</v>
      </c>
      <c r="D22" s="451">
        <v>4576.6346301910589</v>
      </c>
      <c r="E22" s="261">
        <v>6099.1102969297926</v>
      </c>
      <c r="F22" s="451">
        <v>4487.644071251686</v>
      </c>
      <c r="G22" s="261">
        <v>7500.3815210538796</v>
      </c>
      <c r="H22" s="451">
        <v>5780.7176004506064</v>
      </c>
      <c r="I22" s="261">
        <v>9288.9870961812594</v>
      </c>
      <c r="J22" s="451">
        <v>7260.7675185612379</v>
      </c>
      <c r="K22" s="261">
        <v>11142.294200575081</v>
      </c>
      <c r="L22" s="451">
        <v>9253.8876002019406</v>
      </c>
    </row>
    <row r="23" spans="1:12" ht="22.5" customHeight="1">
      <c r="A23" s="286">
        <v>3.03</v>
      </c>
      <c r="B23" s="287" t="s">
        <v>61</v>
      </c>
      <c r="C23" s="261">
        <v>10149.017122830595</v>
      </c>
      <c r="D23" s="451">
        <v>6979.2679808855974</v>
      </c>
      <c r="E23" s="261">
        <v>13351.181388904421</v>
      </c>
      <c r="F23" s="451">
        <v>7717.698848801042</v>
      </c>
      <c r="G23" s="261">
        <v>16728.437124528857</v>
      </c>
      <c r="H23" s="451">
        <v>9949.8439321543701</v>
      </c>
      <c r="I23" s="261">
        <v>20767.786312387219</v>
      </c>
      <c r="J23" s="451">
        <v>13117.534951171805</v>
      </c>
      <c r="K23" s="261">
        <v>24558.218675866323</v>
      </c>
      <c r="L23" s="451">
        <v>17109.067435276749</v>
      </c>
    </row>
    <row r="24" spans="1:12" ht="21" customHeight="1">
      <c r="A24" s="286">
        <v>3.04</v>
      </c>
      <c r="B24" s="287" t="s">
        <v>62</v>
      </c>
      <c r="C24" s="261">
        <v>1571.5470388886117</v>
      </c>
      <c r="D24" s="451">
        <v>1876.0714349897769</v>
      </c>
      <c r="E24" s="261">
        <v>2441</v>
      </c>
      <c r="F24" s="451">
        <v>2781.5235727725881</v>
      </c>
      <c r="G24" s="261">
        <v>3460.2745373686312</v>
      </c>
      <c r="H24" s="451">
        <v>3658.1097885271738</v>
      </c>
      <c r="I24" s="261">
        <v>5137.4929173476894</v>
      </c>
      <c r="J24" s="451">
        <v>4304.8973966278882</v>
      </c>
      <c r="K24" s="261">
        <v>6831.7977198053304</v>
      </c>
      <c r="L24" s="451">
        <v>5040.4456046651694</v>
      </c>
    </row>
    <row r="25" spans="1:12" ht="21" customHeight="1">
      <c r="A25" s="286">
        <v>3.05</v>
      </c>
      <c r="B25" s="288" t="s">
        <v>91</v>
      </c>
      <c r="C25" s="261">
        <v>5884.8106845873035</v>
      </c>
      <c r="D25" s="451">
        <v>5953.1635141750421</v>
      </c>
      <c r="E25" s="261">
        <v>9115.2371951923651</v>
      </c>
      <c r="F25" s="451">
        <v>7195.0205590743008</v>
      </c>
      <c r="G25" s="261">
        <v>11481.295072950339</v>
      </c>
      <c r="H25" s="451">
        <v>9549.6389477224238</v>
      </c>
      <c r="I25" s="261">
        <v>14710.781448494639</v>
      </c>
      <c r="J25" s="451">
        <v>13519.080126686009</v>
      </c>
      <c r="K25" s="261">
        <v>16878.346296683645</v>
      </c>
      <c r="L25" s="451">
        <v>12017.907788765995</v>
      </c>
    </row>
    <row r="26" spans="1:12" ht="21" customHeight="1">
      <c r="A26" s="286">
        <v>3.06</v>
      </c>
      <c r="B26" s="288" t="s">
        <v>199</v>
      </c>
      <c r="C26" s="261"/>
      <c r="D26" s="451">
        <v>1145.0895162983625</v>
      </c>
      <c r="E26" s="261"/>
      <c r="F26" s="451">
        <v>1334.9063223735639</v>
      </c>
      <c r="G26" s="261"/>
      <c r="H26" s="451">
        <v>2174.265538565071</v>
      </c>
      <c r="I26" s="261"/>
      <c r="J26" s="451">
        <v>3470.0107489860252</v>
      </c>
      <c r="K26" s="261"/>
      <c r="L26" s="451">
        <v>4562.7369190153486</v>
      </c>
    </row>
    <row r="27" spans="1:12" ht="35.25" customHeight="1">
      <c r="A27" s="286">
        <v>3.07</v>
      </c>
      <c r="B27" s="288" t="s">
        <v>193</v>
      </c>
      <c r="C27" s="261">
        <v>3485.0460420861359</v>
      </c>
      <c r="D27" s="451">
        <v>1612.2970837660725</v>
      </c>
      <c r="E27" s="261">
        <v>3894</v>
      </c>
      <c r="F27" s="451">
        <v>2115.0769940490654</v>
      </c>
      <c r="G27" s="261">
        <v>5058.14655699386</v>
      </c>
      <c r="H27" s="451">
        <v>2664.3211878783268</v>
      </c>
      <c r="I27" s="261">
        <v>6324.6108381353488</v>
      </c>
      <c r="J27" s="451">
        <v>3115.2515488267504</v>
      </c>
      <c r="K27" s="261">
        <v>7888.91297387537</v>
      </c>
      <c r="L27" s="451">
        <v>3678.8668460509803</v>
      </c>
    </row>
    <row r="28" spans="1:12" ht="34.5">
      <c r="A28" s="286">
        <v>3.08</v>
      </c>
      <c r="B28" s="288" t="s">
        <v>63</v>
      </c>
      <c r="C28" s="261">
        <v>5305.2859527172895</v>
      </c>
      <c r="D28" s="451">
        <v>4264.5444985858285</v>
      </c>
      <c r="E28" s="261">
        <v>5843.4056774019264</v>
      </c>
      <c r="F28" s="451">
        <v>4549.2307142553109</v>
      </c>
      <c r="G28" s="261">
        <v>6834.9029515012917</v>
      </c>
      <c r="H28" s="451">
        <v>5236.6084017376998</v>
      </c>
      <c r="I28" s="261">
        <v>8513.7413435983362</v>
      </c>
      <c r="J28" s="451">
        <v>6501.6652453797706</v>
      </c>
      <c r="K28" s="261">
        <v>10299.169590060925</v>
      </c>
      <c r="L28" s="451">
        <v>7846.0512101773584</v>
      </c>
    </row>
    <row r="29" spans="1:12" ht="22.5" customHeight="1">
      <c r="A29" s="286">
        <v>3.09</v>
      </c>
      <c r="B29" s="288" t="s">
        <v>7</v>
      </c>
      <c r="C29" s="261">
        <v>3247.7042587429219</v>
      </c>
      <c r="D29" s="451">
        <v>4693.0319436777954</v>
      </c>
      <c r="E29" s="261">
        <v>3883</v>
      </c>
      <c r="F29" s="451">
        <v>5189.4735106080916</v>
      </c>
      <c r="G29" s="261">
        <v>4758.0082353891603</v>
      </c>
      <c r="H29" s="451">
        <v>6279.4220073304587</v>
      </c>
      <c r="I29" s="261">
        <v>6269.6882993613417</v>
      </c>
      <c r="J29" s="451">
        <v>6897.521108575721</v>
      </c>
      <c r="K29" s="261">
        <v>8143.2728797651398</v>
      </c>
      <c r="L29" s="451">
        <v>8045.56988036045</v>
      </c>
    </row>
    <row r="30" spans="1:12" ht="21" customHeight="1">
      <c r="A30" s="286">
        <v>3.1</v>
      </c>
      <c r="B30" s="288" t="s">
        <v>64</v>
      </c>
      <c r="C30" s="261">
        <v>955.77935574824971</v>
      </c>
      <c r="D30" s="451">
        <v>2611.6480930888897</v>
      </c>
      <c r="E30" s="261">
        <v>1090.7621738200701</v>
      </c>
      <c r="F30" s="451">
        <v>3108.3950384654354</v>
      </c>
      <c r="G30" s="261">
        <v>1528.999999999995</v>
      </c>
      <c r="H30" s="451">
        <v>3437.9050285337253</v>
      </c>
      <c r="I30" s="261">
        <v>2206.0934880556774</v>
      </c>
      <c r="J30" s="451">
        <v>3977.2355986996918</v>
      </c>
      <c r="K30" s="261">
        <v>2922.072894798393</v>
      </c>
      <c r="L30" s="451">
        <v>4933.9659356817792</v>
      </c>
    </row>
    <row r="31" spans="1:12" ht="34.5">
      <c r="A31" s="286">
        <v>3.11</v>
      </c>
      <c r="B31" s="440" t="s">
        <v>93</v>
      </c>
      <c r="C31" s="441">
        <v>3886.4886472109647</v>
      </c>
      <c r="D31" s="452">
        <v>1578.8856186566807</v>
      </c>
      <c r="E31" s="441">
        <v>4445.4886472109001</v>
      </c>
      <c r="F31" s="452">
        <v>1732.441200300565</v>
      </c>
      <c r="G31" s="441">
        <v>4931.1136781262139</v>
      </c>
      <c r="H31" s="452">
        <v>2142.460911170856</v>
      </c>
      <c r="I31" s="441">
        <v>5742.3504387939593</v>
      </c>
      <c r="J31" s="452">
        <v>2625.2350208480334</v>
      </c>
      <c r="K31" s="441">
        <v>6621.1754197015498</v>
      </c>
      <c r="L31" s="452">
        <v>2825.7474132698926</v>
      </c>
    </row>
    <row r="32" spans="1:12" ht="17.25">
      <c r="A32" s="289"/>
      <c r="B32" s="276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3" ht="34.5">
      <c r="A33" s="286"/>
      <c r="B33" s="268" t="s">
        <v>160</v>
      </c>
      <c r="C33" s="261">
        <v>2918.9479852955483</v>
      </c>
      <c r="D33" s="261"/>
      <c r="E33" s="261">
        <v>4353.6719188658799</v>
      </c>
      <c r="F33" s="261"/>
      <c r="G33" s="261">
        <v>5469.1476394487145</v>
      </c>
      <c r="H33" s="261"/>
      <c r="I33" s="261">
        <v>6715.9240515292695</v>
      </c>
      <c r="J33" s="261"/>
      <c r="K33" s="261">
        <v>8136.9778633985088</v>
      </c>
    </row>
    <row r="34" spans="1:13" ht="17.25">
      <c r="A34" s="286"/>
      <c r="B34" s="268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3" s="9" customFormat="1" ht="25.5" customHeight="1">
      <c r="A35" s="290">
        <v>4</v>
      </c>
      <c r="B35" s="257" t="s">
        <v>175</v>
      </c>
      <c r="C35" s="444">
        <v>79948.251280473458</v>
      </c>
      <c r="D35" s="283">
        <v>109999.3027438928</v>
      </c>
      <c r="E35" s="444">
        <v>96146.395192985801</v>
      </c>
      <c r="F35" s="283">
        <v>131984.57369731049</v>
      </c>
      <c r="G35" s="444">
        <v>117807.43381188079</v>
      </c>
      <c r="H35" s="283">
        <v>160322.69324566738</v>
      </c>
      <c r="I35" s="444">
        <v>146505.89415238256</v>
      </c>
      <c r="J35" s="283">
        <v>197478.17371290541</v>
      </c>
      <c r="K35" s="261">
        <v>172361.7729885403</v>
      </c>
      <c r="L35" s="444">
        <v>229821.20405298861</v>
      </c>
    </row>
    <row r="36" spans="1:13" ht="21" customHeight="1">
      <c r="A36" s="291"/>
      <c r="B36" s="292" t="s">
        <v>69</v>
      </c>
      <c r="C36" s="261">
        <v>6026.2223430321992</v>
      </c>
      <c r="D36" s="451">
        <v>6847.8618875921975</v>
      </c>
      <c r="E36" s="261">
        <v>9404</v>
      </c>
      <c r="F36" s="451">
        <v>14447.130483549872</v>
      </c>
      <c r="G36" s="261">
        <v>13839.34129903848</v>
      </c>
      <c r="H36" s="451">
        <v>15384.412556699013</v>
      </c>
      <c r="I36" s="261">
        <v>17592.794506539147</v>
      </c>
      <c r="J36" s="451">
        <v>16571.762372209898</v>
      </c>
      <c r="K36" s="261">
        <v>22838.236680043945</v>
      </c>
      <c r="L36" s="261">
        <v>18404.297015652352</v>
      </c>
    </row>
    <row r="37" spans="1:13" ht="37.5" customHeight="1">
      <c r="A37" s="293">
        <v>5</v>
      </c>
      <c r="B37" s="294" t="s">
        <v>176</v>
      </c>
      <c r="C37" s="453">
        <v>85974.473623505663</v>
      </c>
      <c r="D37" s="454">
        <f>'[4]1.5-6nonoil'!$C$32</f>
        <v>116847.16463148499</v>
      </c>
      <c r="E37" s="453">
        <v>105550.3951929858</v>
      </c>
      <c r="F37" s="454">
        <f>'[4]1.5-6nonoil'!$D$32</f>
        <v>146431.70418086037</v>
      </c>
      <c r="G37" s="453">
        <v>131646.77511091926</v>
      </c>
      <c r="H37" s="454">
        <f>'[4]1.5-6nonoil'!$E$32</f>
        <v>175707.10580236639</v>
      </c>
      <c r="I37" s="453">
        <v>164098.68865892172</v>
      </c>
      <c r="J37" s="454">
        <f>'[4]1.5-6nonoil'!$F$32</f>
        <v>214049.9360851153</v>
      </c>
      <c r="K37" s="453">
        <v>195200.00966858424</v>
      </c>
      <c r="L37" s="444">
        <f>'[4]1.5-6nonoil'!$G$32</f>
        <v>248225.50106864097</v>
      </c>
    </row>
    <row r="38" spans="1:13" ht="3.75" customHeight="1">
      <c r="A38" s="49"/>
      <c r="B38" s="50"/>
      <c r="C38" s="51"/>
      <c r="D38" s="51">
        <v>123650.00958617828</v>
      </c>
      <c r="E38" s="175"/>
      <c r="F38" s="175">
        <v>155432.54710358012</v>
      </c>
      <c r="G38" s="175"/>
      <c r="H38" s="175"/>
      <c r="I38" s="175"/>
      <c r="J38" s="175"/>
      <c r="K38" s="175"/>
      <c r="L38" s="182"/>
    </row>
    <row r="39" spans="1:13" ht="12" customHeight="1">
      <c r="A39" s="172" t="s">
        <v>183</v>
      </c>
      <c r="C39" s="177"/>
      <c r="D39" s="177"/>
      <c r="E39" s="177"/>
      <c r="F39" s="177"/>
      <c r="G39" s="326"/>
      <c r="H39" s="326"/>
      <c r="I39" s="348">
        <v>17809.724423267504</v>
      </c>
      <c r="J39" s="348"/>
      <c r="K39" s="348"/>
    </row>
    <row r="40" spans="1:13" ht="13.5" customHeight="1">
      <c r="A40" s="172"/>
    </row>
    <row r="41" spans="1:13" ht="13.5" customHeight="1">
      <c r="A41" s="172"/>
    </row>
    <row r="42" spans="1:13" ht="37.5" customHeight="1"/>
    <row r="43" spans="1:13" ht="15.75">
      <c r="A43" s="46"/>
      <c r="C43" s="48"/>
      <c r="D43" s="48"/>
    </row>
    <row r="44" spans="1:13" ht="17.25">
      <c r="A44" s="278" t="s">
        <v>171</v>
      </c>
      <c r="B44" s="276"/>
      <c r="C44" s="262"/>
      <c r="D44" s="262"/>
      <c r="E44" s="251"/>
      <c r="F44" s="251"/>
      <c r="G44" s="251"/>
      <c r="H44" s="251"/>
    </row>
    <row r="45" spans="1:13" ht="17.25">
      <c r="A45" s="262"/>
      <c r="B45" s="276"/>
      <c r="C45" s="495"/>
      <c r="D45" s="495"/>
      <c r="E45" s="495"/>
      <c r="F45" s="380"/>
      <c r="G45" s="279"/>
      <c r="H45" s="380"/>
    </row>
    <row r="46" spans="1:13" ht="17.25">
      <c r="A46" s="262"/>
      <c r="B46" s="276"/>
      <c r="C46" s="492">
        <v>2013</v>
      </c>
      <c r="D46" s="492"/>
      <c r="E46" s="492">
        <v>2014</v>
      </c>
      <c r="F46" s="492"/>
      <c r="G46" s="492">
        <v>2015</v>
      </c>
      <c r="H46" s="492"/>
      <c r="I46" s="493">
        <v>2016</v>
      </c>
      <c r="J46" s="493"/>
      <c r="K46" s="493">
        <v>2017</v>
      </c>
      <c r="L46" s="493"/>
    </row>
    <row r="47" spans="1:13" ht="27.75" customHeight="1">
      <c r="A47" s="280"/>
      <c r="B47" s="280"/>
      <c r="C47" s="446" t="s">
        <v>191</v>
      </c>
      <c r="D47" s="446" t="s">
        <v>192</v>
      </c>
      <c r="E47" s="447" t="s">
        <v>191</v>
      </c>
      <c r="F47" s="447" t="s">
        <v>192</v>
      </c>
      <c r="G47" s="295" t="s">
        <v>191</v>
      </c>
      <c r="H47" s="295" t="s">
        <v>192</v>
      </c>
      <c r="I47" s="295" t="s">
        <v>191</v>
      </c>
      <c r="J47" s="295" t="s">
        <v>192</v>
      </c>
      <c r="K47" s="295" t="s">
        <v>191</v>
      </c>
      <c r="L47" s="295" t="s">
        <v>192</v>
      </c>
      <c r="M47" s="467"/>
    </row>
    <row r="48" spans="1:13" ht="33" customHeight="1">
      <c r="A48" s="291">
        <v>1</v>
      </c>
      <c r="B48" s="455" t="s">
        <v>26</v>
      </c>
      <c r="C48" s="449">
        <v>24.41493508455407</v>
      </c>
      <c r="D48" s="457">
        <v>22.99061225441903</v>
      </c>
      <c r="E48" s="449">
        <v>23.16237271943832</v>
      </c>
      <c r="F48" s="457">
        <v>23.552784933074044</v>
      </c>
      <c r="G48" s="449">
        <v>21.199145690362528</v>
      </c>
      <c r="H48" s="457">
        <v>22.782620561776046</v>
      </c>
      <c r="I48" s="449">
        <v>19.295774124982419</v>
      </c>
      <c r="J48" s="457">
        <v>22.846311105098597</v>
      </c>
      <c r="K48" s="449">
        <v>19.41664001977238</v>
      </c>
      <c r="L48" s="457">
        <v>21.997270615743972</v>
      </c>
    </row>
    <row r="49" spans="1:12" ht="17.25" hidden="1">
      <c r="A49" s="284">
        <v>1.01</v>
      </c>
      <c r="B49" s="284" t="s">
        <v>65</v>
      </c>
      <c r="C49" s="275">
        <v>19.689680969280854</v>
      </c>
      <c r="D49" s="458">
        <v>15.510687816655194</v>
      </c>
      <c r="E49" s="275">
        <v>18.871222330885335</v>
      </c>
      <c r="F49" s="458">
        <v>15.636018428148796</v>
      </c>
      <c r="G49" s="275"/>
      <c r="H49" s="458"/>
      <c r="I49" s="275"/>
      <c r="J49" s="458"/>
      <c r="K49" s="275"/>
      <c r="L49" s="458"/>
    </row>
    <row r="50" spans="1:12" ht="17.25" hidden="1">
      <c r="A50" s="284"/>
      <c r="B50" s="285" t="s">
        <v>94</v>
      </c>
      <c r="C50" s="297">
        <v>2.4781761351466178</v>
      </c>
      <c r="D50" s="459">
        <v>1.8003137934851945</v>
      </c>
      <c r="E50" s="297">
        <v>2.5055541553738299</v>
      </c>
      <c r="F50" s="459">
        <v>2.4652185223812273</v>
      </c>
      <c r="G50" s="297"/>
      <c r="H50" s="459"/>
      <c r="I50" s="297"/>
      <c r="J50" s="459"/>
      <c r="K50" s="297"/>
      <c r="L50" s="459"/>
    </row>
    <row r="51" spans="1:12" ht="17.25" hidden="1">
      <c r="A51" s="284">
        <v>1.02</v>
      </c>
      <c r="B51" s="284" t="s">
        <v>66</v>
      </c>
      <c r="C51" s="275">
        <v>1.5296682380782054</v>
      </c>
      <c r="D51" s="458">
        <v>3.9582629532399278</v>
      </c>
      <c r="E51" s="275">
        <v>1.3706120321881061</v>
      </c>
      <c r="F51" s="458">
        <v>4.2218371042448659</v>
      </c>
      <c r="G51" s="275"/>
      <c r="H51" s="458"/>
      <c r="I51" s="275"/>
      <c r="J51" s="458"/>
      <c r="K51" s="275"/>
      <c r="L51" s="458"/>
    </row>
    <row r="52" spans="1:12" ht="17.25" hidden="1">
      <c r="A52" s="284">
        <v>1.03</v>
      </c>
      <c r="B52" s="284" t="s">
        <v>67</v>
      </c>
      <c r="C52" s="275">
        <v>2.5250523649897811</v>
      </c>
      <c r="D52" s="458">
        <v>1.8615278459133175</v>
      </c>
      <c r="E52" s="275">
        <v>2.6391068137390326</v>
      </c>
      <c r="F52" s="458">
        <v>2.1909998336778447</v>
      </c>
      <c r="G52" s="275"/>
      <c r="H52" s="458"/>
      <c r="I52" s="275"/>
      <c r="J52" s="458"/>
      <c r="K52" s="275"/>
      <c r="L52" s="458"/>
    </row>
    <row r="53" spans="1:12" ht="17.25" hidden="1">
      <c r="A53" s="284">
        <v>1.04</v>
      </c>
      <c r="B53" s="284" t="s">
        <v>68</v>
      </c>
      <c r="C53" s="275">
        <v>1.5619341924548416</v>
      </c>
      <c r="D53" s="458">
        <v>1.6601336386105898</v>
      </c>
      <c r="E53" s="275">
        <v>1.3302630820768486</v>
      </c>
      <c r="F53" s="458">
        <v>1.5039295670025408</v>
      </c>
      <c r="G53" s="275"/>
      <c r="H53" s="458"/>
      <c r="I53" s="275"/>
      <c r="J53" s="458"/>
      <c r="K53" s="275"/>
      <c r="L53" s="458"/>
    </row>
    <row r="54" spans="1:12" ht="33" customHeight="1">
      <c r="A54" s="291">
        <v>2</v>
      </c>
      <c r="B54" s="455" t="s">
        <v>27</v>
      </c>
      <c r="C54" s="450">
        <v>21.324992627849984</v>
      </c>
      <c r="D54" s="296">
        <v>33.00159893994563</v>
      </c>
      <c r="E54" s="450">
        <v>20.869389896508689</v>
      </c>
      <c r="F54" s="296">
        <v>33.917960322842674</v>
      </c>
      <c r="G54" s="450">
        <v>21.888854996504101</v>
      </c>
      <c r="H54" s="296">
        <v>32.723560276638509</v>
      </c>
      <c r="I54" s="450">
        <v>22.653552149863231</v>
      </c>
      <c r="J54" s="296">
        <v>30.222051284155409</v>
      </c>
      <c r="K54" s="450">
        <v>21.079123057598238</v>
      </c>
      <c r="L54" s="296">
        <v>30.706140883328292</v>
      </c>
    </row>
    <row r="55" spans="1:12" ht="17.25" hidden="1">
      <c r="A55" s="284">
        <v>2.0099999999999998</v>
      </c>
      <c r="B55" s="284" t="s">
        <v>8</v>
      </c>
      <c r="C55" s="275">
        <v>1.3279782027923663</v>
      </c>
      <c r="D55" s="458">
        <v>8.3003645613336907</v>
      </c>
      <c r="E55" s="275">
        <v>0.88094826467481591</v>
      </c>
      <c r="F55" s="458">
        <v>9.6252645441423734</v>
      </c>
      <c r="G55" s="275"/>
      <c r="H55" s="458"/>
      <c r="I55" s="275"/>
      <c r="J55" s="458"/>
      <c r="K55" s="275"/>
      <c r="L55" s="458"/>
    </row>
    <row r="56" spans="1:12" ht="17.25" hidden="1">
      <c r="A56" s="284"/>
      <c r="B56" s="285" t="s">
        <v>87</v>
      </c>
      <c r="C56" s="297" t="e">
        <v>#REF!</v>
      </c>
      <c r="D56" s="459" t="e">
        <v>#REF!</v>
      </c>
      <c r="E56" s="297" t="e">
        <v>#REF!</v>
      </c>
      <c r="F56" s="459" t="e">
        <v>#REF!</v>
      </c>
      <c r="G56" s="297"/>
      <c r="H56" s="459"/>
      <c r="I56" s="297"/>
      <c r="J56" s="459"/>
      <c r="K56" s="297"/>
      <c r="L56" s="459"/>
    </row>
    <row r="57" spans="1:12" ht="17.25" hidden="1">
      <c r="A57" s="284">
        <v>2.02</v>
      </c>
      <c r="B57" s="284" t="s">
        <v>9</v>
      </c>
      <c r="C57" s="275">
        <v>6.0044215140606294</v>
      </c>
      <c r="D57" s="458">
        <v>13.202571433552974</v>
      </c>
      <c r="E57" s="275">
        <v>5.5559007965675988</v>
      </c>
      <c r="F57" s="458">
        <v>13.338833409900483</v>
      </c>
      <c r="G57" s="275"/>
      <c r="H57" s="458"/>
      <c r="I57" s="275"/>
      <c r="J57" s="458"/>
      <c r="K57" s="275"/>
      <c r="L57" s="458"/>
    </row>
    <row r="58" spans="1:12" ht="17.25" hidden="1">
      <c r="A58" s="284">
        <v>2.0299999999999998</v>
      </c>
      <c r="B58" s="284" t="s">
        <v>57</v>
      </c>
      <c r="C58" s="275">
        <v>0.49203243147805231</v>
      </c>
      <c r="D58" s="458">
        <v>1.2063811737825452</v>
      </c>
      <c r="E58" s="275">
        <v>0.46070631617345509</v>
      </c>
      <c r="F58" s="458">
        <v>1.0444126243891956</v>
      </c>
      <c r="G58" s="275"/>
      <c r="H58" s="458"/>
      <c r="I58" s="275"/>
      <c r="J58" s="458"/>
      <c r="K58" s="275"/>
      <c r="L58" s="458"/>
    </row>
    <row r="59" spans="1:12" ht="17.25" hidden="1">
      <c r="A59" s="284">
        <v>2.04</v>
      </c>
      <c r="B59" s="284" t="s">
        <v>58</v>
      </c>
      <c r="C59" s="275">
        <v>0.71068583243575989</v>
      </c>
      <c r="D59" s="458">
        <v>0.61850094232820552</v>
      </c>
      <c r="E59" s="275">
        <v>0.59908642320270888</v>
      </c>
      <c r="F59" s="458">
        <v>0.67871861996066607</v>
      </c>
      <c r="G59" s="275"/>
      <c r="H59" s="458"/>
      <c r="I59" s="275"/>
      <c r="J59" s="458"/>
      <c r="K59" s="275"/>
      <c r="L59" s="458"/>
    </row>
    <row r="60" spans="1:12" ht="17.25" hidden="1">
      <c r="A60" s="284">
        <v>2.0499999999999998</v>
      </c>
      <c r="B60" s="284" t="s">
        <v>25</v>
      </c>
      <c r="C60" s="275">
        <v>13.568460085420439</v>
      </c>
      <c r="D60" s="458">
        <v>9.6737808289482139</v>
      </c>
      <c r="E60" s="275">
        <v>14.317749482306327</v>
      </c>
      <c r="F60" s="458">
        <v>9.2307311244499584</v>
      </c>
      <c r="G60" s="275"/>
      <c r="H60" s="458"/>
      <c r="I60" s="275"/>
      <c r="J60" s="458"/>
      <c r="K60" s="275"/>
      <c r="L60" s="458"/>
    </row>
    <row r="61" spans="1:12" ht="33" customHeight="1">
      <c r="A61" s="291">
        <v>3</v>
      </c>
      <c r="B61" s="455" t="s">
        <v>28</v>
      </c>
      <c r="C61" s="450">
        <v>54.260072287595953</v>
      </c>
      <c r="D61" s="296">
        <v>44.007788805635336</v>
      </c>
      <c r="E61" s="450">
        <v>55.968237384052998</v>
      </c>
      <c r="F61" s="296">
        <v>42.529254744083268</v>
      </c>
      <c r="G61" s="450">
        <v>56.911999313133379</v>
      </c>
      <c r="H61" s="296">
        <v>44.493819161585456</v>
      </c>
      <c r="I61" s="450">
        <v>58.050673725154347</v>
      </c>
      <c r="J61" s="296">
        <v>46.931637610745994</v>
      </c>
      <c r="K61" s="450">
        <v>59.504236922629374</v>
      </c>
      <c r="L61" s="296">
        <v>47.296588500927726</v>
      </c>
    </row>
    <row r="62" spans="1:12" ht="34.5" hidden="1">
      <c r="A62" s="286">
        <v>3.01</v>
      </c>
      <c r="B62" s="287" t="s">
        <v>59</v>
      </c>
      <c r="C62" s="275">
        <v>6.531636289424565</v>
      </c>
      <c r="D62" s="458">
        <v>11.230638120404588</v>
      </c>
      <c r="E62" s="275">
        <v>6.3288184030410353</v>
      </c>
      <c r="F62" s="458">
        <v>11.292405356773585</v>
      </c>
      <c r="G62" s="275"/>
      <c r="H62" s="458"/>
      <c r="I62" s="275"/>
      <c r="J62" s="458"/>
      <c r="K62" s="275"/>
      <c r="L62" s="458"/>
    </row>
    <row r="63" spans="1:12" ht="17.25" hidden="1">
      <c r="A63" s="286">
        <v>3.02</v>
      </c>
      <c r="B63" s="287" t="s">
        <v>60</v>
      </c>
      <c r="C63" s="275">
        <v>6.5744954316322879</v>
      </c>
      <c r="D63" s="458">
        <v>3.9182795182853134</v>
      </c>
      <c r="E63" s="275">
        <v>6.3435662717126418</v>
      </c>
      <c r="F63" s="458">
        <v>3.1830555094548076</v>
      </c>
      <c r="G63" s="275"/>
      <c r="H63" s="458"/>
      <c r="I63" s="275"/>
      <c r="J63" s="458"/>
      <c r="K63" s="275"/>
      <c r="L63" s="458"/>
    </row>
    <row r="64" spans="1:12" ht="17.25" hidden="1">
      <c r="A64" s="286">
        <v>3.03</v>
      </c>
      <c r="B64" s="287" t="s">
        <v>61</v>
      </c>
      <c r="C64" s="275">
        <v>12.694482944005792</v>
      </c>
      <c r="D64" s="458">
        <v>5.9752907959329269</v>
      </c>
      <c r="E64" s="275">
        <v>13.886304694113413</v>
      </c>
      <c r="F64" s="458">
        <v>5.4741114604789303</v>
      </c>
      <c r="G64" s="275"/>
      <c r="H64" s="458"/>
      <c r="I64" s="275"/>
      <c r="J64" s="458"/>
      <c r="K64" s="275"/>
      <c r="L64" s="458"/>
    </row>
    <row r="65" spans="1:12" ht="17.25" hidden="1">
      <c r="A65" s="286">
        <v>3.04</v>
      </c>
      <c r="B65" s="287" t="s">
        <v>62</v>
      </c>
      <c r="C65" s="275">
        <v>1.9657053327849912</v>
      </c>
      <c r="D65" s="458">
        <v>1.6061960091958885</v>
      </c>
      <c r="E65" s="275">
        <v>2.5388367344406468</v>
      </c>
      <c r="F65" s="458">
        <v>1.9729158089230401</v>
      </c>
      <c r="G65" s="275"/>
      <c r="H65" s="458"/>
      <c r="I65" s="275"/>
      <c r="J65" s="458"/>
      <c r="K65" s="275"/>
      <c r="L65" s="458"/>
    </row>
    <row r="66" spans="1:12" ht="17.25" hidden="1">
      <c r="A66" s="286">
        <v>3.05</v>
      </c>
      <c r="B66" s="288" t="s">
        <v>91</v>
      </c>
      <c r="C66" s="275">
        <v>7.3607747390775122</v>
      </c>
      <c r="D66" s="458">
        <v>5.0967928513930119</v>
      </c>
      <c r="E66" s="275">
        <v>9.4805813331807069</v>
      </c>
      <c r="F66" s="458">
        <v>5.1033792938071025</v>
      </c>
      <c r="G66" s="275"/>
      <c r="H66" s="458"/>
      <c r="I66" s="275"/>
      <c r="J66" s="458"/>
      <c r="K66" s="275"/>
      <c r="L66" s="458"/>
    </row>
    <row r="67" spans="1:12" ht="34.5" hidden="1">
      <c r="A67" s="286">
        <v>3.06</v>
      </c>
      <c r="B67" s="288" t="s">
        <v>92</v>
      </c>
      <c r="C67" s="275">
        <v>4.3591272933036906</v>
      </c>
      <c r="D67" s="458">
        <v>1.3803659569057649</v>
      </c>
      <c r="E67" s="275">
        <v>4.0500738401933143</v>
      </c>
      <c r="F67" s="458">
        <v>1.5002097697447736</v>
      </c>
      <c r="G67" s="275"/>
      <c r="H67" s="458"/>
      <c r="I67" s="275"/>
      <c r="J67" s="458"/>
      <c r="K67" s="275"/>
      <c r="L67" s="458"/>
    </row>
    <row r="68" spans="1:12" ht="34.5" hidden="1">
      <c r="A68" s="286">
        <v>3.07</v>
      </c>
      <c r="B68" s="288" t="s">
        <v>63</v>
      </c>
      <c r="C68" s="275">
        <v>6.6358999324517454</v>
      </c>
      <c r="D68" s="458">
        <v>3.6510839762901481</v>
      </c>
      <c r="E68" s="275">
        <v>6.0776128586755611</v>
      </c>
      <c r="F68" s="458">
        <v>3.2267384977241589</v>
      </c>
      <c r="G68" s="275"/>
      <c r="H68" s="458"/>
      <c r="I68" s="275"/>
      <c r="J68" s="458"/>
      <c r="K68" s="275"/>
      <c r="L68" s="458"/>
    </row>
    <row r="69" spans="1:12" ht="17.25" hidden="1">
      <c r="A69" s="286">
        <v>3.08</v>
      </c>
      <c r="B69" s="288" t="s">
        <v>7</v>
      </c>
      <c r="C69" s="275">
        <v>4.0622580315726564</v>
      </c>
      <c r="D69" s="458">
        <v>4.0179329200250704</v>
      </c>
      <c r="E69" s="275">
        <v>4.0386329536390955</v>
      </c>
      <c r="F69" s="458">
        <v>3.6808583717521937</v>
      </c>
      <c r="G69" s="275"/>
      <c r="H69" s="458"/>
      <c r="I69" s="275"/>
      <c r="J69" s="458"/>
      <c r="K69" s="275"/>
      <c r="L69" s="458"/>
    </row>
    <row r="70" spans="1:12" ht="17.25" hidden="1">
      <c r="A70" s="286">
        <v>3.09</v>
      </c>
      <c r="B70" s="288" t="s">
        <v>64</v>
      </c>
      <c r="C70" s="275">
        <v>1.1954975130040011</v>
      </c>
      <c r="D70" s="458">
        <v>2.2359589652652461</v>
      </c>
      <c r="E70" s="275">
        <v>1.1344805716643704</v>
      </c>
      <c r="F70" s="458">
        <v>2.2047635230549201</v>
      </c>
      <c r="G70" s="275"/>
      <c r="H70" s="458"/>
      <c r="I70" s="275"/>
      <c r="J70" s="458"/>
      <c r="K70" s="275"/>
      <c r="L70" s="458"/>
    </row>
    <row r="71" spans="1:12" ht="34.5" hidden="1">
      <c r="A71" s="286">
        <v>3.1</v>
      </c>
      <c r="B71" s="298" t="s">
        <v>93</v>
      </c>
      <c r="C71" s="275">
        <v>4.8612553557631095</v>
      </c>
      <c r="D71" s="458">
        <v>1.3517607764636963</v>
      </c>
      <c r="E71" s="275">
        <v>4.6236664809823402</v>
      </c>
      <c r="F71" s="458">
        <v>1.2288087958555789</v>
      </c>
      <c r="G71" s="275"/>
      <c r="H71" s="458"/>
      <c r="I71" s="275"/>
      <c r="J71" s="458"/>
      <c r="K71" s="275"/>
      <c r="L71" s="458"/>
    </row>
    <row r="72" spans="1:12" ht="37.5" customHeight="1">
      <c r="A72" s="291">
        <v>4</v>
      </c>
      <c r="B72" s="456" t="s">
        <v>177</v>
      </c>
      <c r="C72" s="450">
        <v>100</v>
      </c>
      <c r="D72" s="296">
        <v>100</v>
      </c>
      <c r="E72" s="450">
        <v>100</v>
      </c>
      <c r="F72" s="296">
        <v>100</v>
      </c>
      <c r="G72" s="450">
        <v>100</v>
      </c>
      <c r="H72" s="296">
        <v>100</v>
      </c>
      <c r="I72" s="450">
        <v>100</v>
      </c>
      <c r="J72" s="296">
        <v>100</v>
      </c>
      <c r="K72" s="450">
        <v>100</v>
      </c>
      <c r="L72" s="296">
        <v>100</v>
      </c>
    </row>
    <row r="73" spans="1:12" hidden="1">
      <c r="A73" s="20"/>
      <c r="B73" s="21" t="s">
        <v>69</v>
      </c>
      <c r="C73" s="173"/>
      <c r="D73" s="173"/>
      <c r="E73" s="407"/>
      <c r="F73" s="407"/>
      <c r="G73" s="407"/>
      <c r="H73" s="407"/>
      <c r="I73" s="407"/>
      <c r="J73" s="407"/>
      <c r="K73" s="407"/>
      <c r="L73" s="448"/>
    </row>
    <row r="74" spans="1:12" ht="37.5" hidden="1" customHeight="1">
      <c r="A74" s="54">
        <v>5</v>
      </c>
      <c r="B74" s="17" t="s">
        <v>144</v>
      </c>
      <c r="C74" s="55"/>
      <c r="D74" s="55"/>
      <c r="E74" s="407"/>
      <c r="F74" s="407"/>
      <c r="G74" s="407"/>
      <c r="H74" s="407"/>
      <c r="I74" s="407"/>
      <c r="J74" s="407"/>
      <c r="K74" s="407"/>
      <c r="L74" s="448"/>
    </row>
    <row r="75" spans="1:12" ht="3.75" customHeight="1">
      <c r="A75" s="49"/>
      <c r="B75" s="50"/>
      <c r="C75" s="51"/>
      <c r="D75" s="51"/>
      <c r="E75" s="175"/>
      <c r="F75" s="175"/>
      <c r="G75" s="175"/>
      <c r="H75" s="175"/>
      <c r="I75" s="175"/>
      <c r="J75" s="175"/>
      <c r="K75" s="175"/>
      <c r="L75" s="175"/>
    </row>
    <row r="76" spans="1:12" ht="15.75" customHeight="1">
      <c r="A76" s="52" t="s">
        <v>183</v>
      </c>
    </row>
    <row r="77" spans="1:12">
      <c r="A77" s="52"/>
    </row>
    <row r="78" spans="1:12">
      <c r="A78" s="52"/>
    </row>
    <row r="81" spans="3:11">
      <c r="C81" s="53"/>
      <c r="D81" s="53"/>
    </row>
    <row r="86" spans="3:11">
      <c r="I86" s="9"/>
      <c r="J86" s="9"/>
      <c r="K86" s="9"/>
    </row>
    <row r="87" spans="3:11">
      <c r="I87" s="19"/>
      <c r="J87" s="19"/>
      <c r="K87" s="19"/>
    </row>
    <row r="88" spans="3:11">
      <c r="I88" s="19"/>
      <c r="J88" s="19"/>
      <c r="K88" s="19"/>
    </row>
    <row r="89" spans="3:11">
      <c r="I89" s="19"/>
      <c r="J89" s="19"/>
      <c r="K89" s="19"/>
    </row>
    <row r="95" spans="3:11" ht="3.75" customHeight="1"/>
  </sheetData>
  <mergeCells count="12">
    <mergeCell ref="I4:J4"/>
    <mergeCell ref="K4:L4"/>
    <mergeCell ref="C3:E3"/>
    <mergeCell ref="C45:E45"/>
    <mergeCell ref="C4:D4"/>
    <mergeCell ref="E4:F4"/>
    <mergeCell ref="G4:H4"/>
    <mergeCell ref="C46:D46"/>
    <mergeCell ref="E46:F46"/>
    <mergeCell ref="G46:H46"/>
    <mergeCell ref="I46:J46"/>
    <mergeCell ref="K46:L46"/>
  </mergeCells>
  <printOptions horizontalCentered="1"/>
  <pageMargins left="0.7" right="0.7" top="0.75" bottom="0.75" header="0.3" footer="0.3"/>
  <pageSetup scale="48" orientation="portrait" r:id="rId1"/>
  <headerFooter>
    <oddFooter xml:space="preserve">&amp;R8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topLeftCell="A4" zoomScaleNormal="100" zoomScaleSheetLayoutView="80" workbookViewId="0">
      <selection activeCell="D18" sqref="D18"/>
    </sheetView>
  </sheetViews>
  <sheetFormatPr defaultColWidth="9.140625" defaultRowHeight="18.75"/>
  <cols>
    <col min="1" max="1" width="7" style="187" customWidth="1"/>
    <col min="2" max="2" width="46.42578125" style="300" customWidth="1"/>
    <col min="3" max="3" width="12.28515625" style="219" customWidth="1"/>
    <col min="4" max="4" width="13.85546875" style="219" customWidth="1"/>
    <col min="5" max="5" width="11.28515625" style="219" customWidth="1"/>
    <col min="6" max="6" width="14.28515625" style="219" customWidth="1"/>
    <col min="7" max="7" width="11.28515625" style="219" customWidth="1"/>
    <col min="8" max="8" width="12.85546875" style="219" bestFit="1" customWidth="1"/>
    <col min="9" max="9" width="11.85546875" style="219" customWidth="1"/>
    <col min="10" max="10" width="12.85546875" style="219" bestFit="1" customWidth="1"/>
    <col min="11" max="16384" width="9.140625" style="219"/>
  </cols>
  <sheetData>
    <row r="1" spans="1:10" ht="9.75" customHeight="1">
      <c r="A1" s="246"/>
    </row>
    <row r="2" spans="1:10">
      <c r="A2" s="301" t="s">
        <v>184</v>
      </c>
    </row>
    <row r="3" spans="1:10">
      <c r="C3" s="381"/>
      <c r="D3" s="381"/>
      <c r="E3" s="302"/>
      <c r="F3" s="381"/>
      <c r="G3" s="325"/>
      <c r="H3" s="381"/>
    </row>
    <row r="4" spans="1:10">
      <c r="C4" s="497">
        <v>2014</v>
      </c>
      <c r="D4" s="497"/>
      <c r="E4" s="497">
        <v>2015</v>
      </c>
      <c r="F4" s="497"/>
      <c r="G4" s="497">
        <v>2016</v>
      </c>
      <c r="H4" s="497"/>
      <c r="I4" s="499">
        <v>2017</v>
      </c>
      <c r="J4" s="499"/>
    </row>
    <row r="5" spans="1:10" ht="22.5" customHeight="1">
      <c r="A5" s="303"/>
      <c r="B5" s="303"/>
      <c r="C5" s="223" t="s">
        <v>191</v>
      </c>
      <c r="D5" s="223" t="s">
        <v>192</v>
      </c>
      <c r="E5" s="223" t="s">
        <v>191</v>
      </c>
      <c r="F5" s="223" t="s">
        <v>192</v>
      </c>
      <c r="G5" s="222" t="s">
        <v>191</v>
      </c>
      <c r="H5" s="222" t="s">
        <v>192</v>
      </c>
      <c r="I5" s="222" t="s">
        <v>191</v>
      </c>
      <c r="J5" s="222" t="s">
        <v>192</v>
      </c>
    </row>
    <row r="6" spans="1:10" s="228" customFormat="1">
      <c r="A6" s="304">
        <v>1</v>
      </c>
      <c r="B6" s="305" t="s">
        <v>26</v>
      </c>
      <c r="C6" s="445">
        <v>7361.9542967163407</v>
      </c>
      <c r="D6" s="306">
        <v>25527.965119922064</v>
      </c>
      <c r="E6" s="445">
        <v>7566.9491318693199</v>
      </c>
      <c r="F6" s="306">
        <v>26103.415240935014</v>
      </c>
      <c r="G6" s="445">
        <v>7790.1832363028625</v>
      </c>
      <c r="H6" s="306">
        <v>26862.268810764836</v>
      </c>
      <c r="I6" s="445">
        <v>8441.2868341830745</v>
      </c>
      <c r="J6" s="306">
        <v>28503.190071517398</v>
      </c>
    </row>
    <row r="7" spans="1:10" s="187" customFormat="1" ht="23.1" customHeight="1">
      <c r="A7" s="307">
        <v>1.01</v>
      </c>
      <c r="B7" s="307" t="s">
        <v>65</v>
      </c>
      <c r="C7" s="308">
        <v>5499</v>
      </c>
      <c r="D7" s="460">
        <v>17535.178948726792</v>
      </c>
      <c r="E7" s="308">
        <v>5639.2142476316003</v>
      </c>
      <c r="F7" s="460">
        <v>17829.96789172876</v>
      </c>
      <c r="G7" s="308">
        <v>5779.5490687947104</v>
      </c>
      <c r="H7" s="460">
        <v>18228.333256209709</v>
      </c>
      <c r="I7" s="308">
        <v>6320.5439373637473</v>
      </c>
      <c r="J7" s="460">
        <v>19535.462416230403</v>
      </c>
    </row>
    <row r="8" spans="1:10" s="187" customFormat="1" ht="23.1" customHeight="1">
      <c r="A8" s="307"/>
      <c r="B8" s="309" t="s">
        <v>94</v>
      </c>
      <c r="C8" s="308">
        <v>748</v>
      </c>
      <c r="D8" s="460">
        <v>2065.3973521344001</v>
      </c>
      <c r="E8" s="308">
        <v>688.47086477281073</v>
      </c>
      <c r="F8" s="460">
        <v>1901.0239294809603</v>
      </c>
      <c r="G8" s="308">
        <v>640.16518276235752</v>
      </c>
      <c r="H8" s="460">
        <v>1767.6409996224004</v>
      </c>
      <c r="I8" s="308">
        <v>750.94611998194625</v>
      </c>
      <c r="J8" s="460">
        <v>1930.0032000000001</v>
      </c>
    </row>
    <row r="9" spans="1:10" s="187" customFormat="1" ht="23.1" customHeight="1">
      <c r="A9" s="307">
        <v>1.02</v>
      </c>
      <c r="B9" s="307" t="s">
        <v>66</v>
      </c>
      <c r="C9" s="308">
        <v>644.31794321561665</v>
      </c>
      <c r="D9" s="460">
        <v>4575.943704017337</v>
      </c>
      <c r="E9" s="308">
        <v>678.28523635680392</v>
      </c>
      <c r="F9" s="460">
        <v>4816.1440992217395</v>
      </c>
      <c r="G9" s="308">
        <v>714.43942180565796</v>
      </c>
      <c r="H9" s="460">
        <v>5074.1103653780938</v>
      </c>
      <c r="I9" s="308">
        <v>752.70972436015199</v>
      </c>
      <c r="J9" s="460">
        <v>5361.6636196445706</v>
      </c>
    </row>
    <row r="10" spans="1:10" s="187" customFormat="1" ht="23.1" customHeight="1">
      <c r="A10" s="307">
        <v>1.03</v>
      </c>
      <c r="B10" s="307" t="s">
        <v>67</v>
      </c>
      <c r="C10" s="308">
        <v>754.22616514777894</v>
      </c>
      <c r="D10" s="460">
        <v>2016.1360425066293</v>
      </c>
      <c r="E10" s="308">
        <v>765.05002648881089</v>
      </c>
      <c r="F10" s="460">
        <v>1937.1103881811014</v>
      </c>
      <c r="G10" s="308">
        <v>784.29641978979805</v>
      </c>
      <c r="H10" s="460">
        <v>1992.5262498527534</v>
      </c>
      <c r="I10" s="308">
        <v>796.49552101364077</v>
      </c>
      <c r="J10" s="460">
        <v>2059.9796860343222</v>
      </c>
    </row>
    <row r="11" spans="1:10" s="187" customFormat="1" ht="23.1" customHeight="1">
      <c r="A11" s="461">
        <v>1.04</v>
      </c>
      <c r="B11" s="461" t="s">
        <v>68</v>
      </c>
      <c r="C11" s="462">
        <v>464.41018835294511</v>
      </c>
      <c r="D11" s="463">
        <v>1400.7064246713064</v>
      </c>
      <c r="E11" s="462">
        <v>484.39962139210502</v>
      </c>
      <c r="F11" s="463">
        <v>1520.1928618034126</v>
      </c>
      <c r="G11" s="462">
        <v>511.89832591269595</v>
      </c>
      <c r="H11" s="463">
        <v>1567.2989393242817</v>
      </c>
      <c r="I11" s="462">
        <v>571.53765144553404</v>
      </c>
      <c r="J11" s="463">
        <v>1546.0843496081043</v>
      </c>
    </row>
    <row r="12" spans="1:10" s="187" customFormat="1" ht="23.1" customHeight="1">
      <c r="A12" s="307"/>
      <c r="B12" s="307"/>
      <c r="C12" s="308"/>
      <c r="D12" s="308"/>
      <c r="E12" s="308"/>
      <c r="F12" s="308"/>
      <c r="G12" s="308"/>
      <c r="H12" s="308"/>
      <c r="I12" s="308"/>
      <c r="J12" s="308"/>
    </row>
    <row r="13" spans="1:10" s="228" customFormat="1" ht="23.1" customHeight="1">
      <c r="A13" s="304">
        <v>2</v>
      </c>
      <c r="B13" s="305" t="s">
        <v>27</v>
      </c>
      <c r="C13" s="445">
        <v>6484.2803121333491</v>
      </c>
      <c r="D13" s="306">
        <v>36333.164512398493</v>
      </c>
      <c r="E13" s="445">
        <v>6436.3872399057691</v>
      </c>
      <c r="F13" s="306">
        <v>36668.352430525563</v>
      </c>
      <c r="G13" s="445">
        <v>6749.6348675067156</v>
      </c>
      <c r="H13" s="306">
        <v>39734.899154061859</v>
      </c>
      <c r="I13" s="445">
        <v>6775.3361010346207</v>
      </c>
      <c r="J13" s="306">
        <v>41912.909851214841</v>
      </c>
    </row>
    <row r="14" spans="1:10" ht="23.1" customHeight="1">
      <c r="A14" s="307">
        <v>2.0099999999999998</v>
      </c>
      <c r="B14" s="307" t="s">
        <v>8</v>
      </c>
      <c r="C14" s="308">
        <v>776.40438845183735</v>
      </c>
      <c r="D14" s="460">
        <v>9523.1529474509152</v>
      </c>
      <c r="E14" s="308">
        <v>583.8177018251431</v>
      </c>
      <c r="F14" s="460">
        <v>7990.7735531541757</v>
      </c>
      <c r="G14" s="308">
        <v>732.84318323246362</v>
      </c>
      <c r="H14" s="460">
        <v>9111.8211940134279</v>
      </c>
      <c r="I14" s="308">
        <v>493.85005474702848</v>
      </c>
      <c r="J14" s="460">
        <v>8813.4819403475594</v>
      </c>
    </row>
    <row r="15" spans="1:10" ht="23.1" customHeight="1">
      <c r="A15" s="307">
        <v>2.02</v>
      </c>
      <c r="B15" s="307" t="s">
        <v>9</v>
      </c>
      <c r="C15" s="308">
        <v>2335.2594964412724</v>
      </c>
      <c r="D15" s="460">
        <v>14149.825006282965</v>
      </c>
      <c r="E15" s="308">
        <v>2386.9961119907298</v>
      </c>
      <c r="F15" s="460">
        <v>14667.649407391231</v>
      </c>
      <c r="G15" s="308">
        <v>2451.8888433646039</v>
      </c>
      <c r="H15" s="460">
        <v>15829.191397742779</v>
      </c>
      <c r="I15" s="308">
        <v>2543.4098070794203</v>
      </c>
      <c r="J15" s="460">
        <v>17335.523273129787</v>
      </c>
    </row>
    <row r="16" spans="1:10" ht="23.1" customHeight="1">
      <c r="A16" s="307">
        <v>2.0299999999999998</v>
      </c>
      <c r="B16" s="307" t="s">
        <v>57</v>
      </c>
      <c r="C16" s="308">
        <v>218.94451217533219</v>
      </c>
      <c r="D16" s="460">
        <v>1344.2230137901731</v>
      </c>
      <c r="E16" s="308">
        <v>196.60440980911832</v>
      </c>
      <c r="F16" s="460">
        <v>1581.8316240019242</v>
      </c>
      <c r="G16" s="308">
        <v>219.5572898745865</v>
      </c>
      <c r="H16" s="460">
        <v>1490.6720915070882</v>
      </c>
      <c r="I16" s="308">
        <v>233.4649458628119</v>
      </c>
      <c r="J16" s="460">
        <v>1780.1430334963527</v>
      </c>
    </row>
    <row r="17" spans="1:10" ht="23.1" customHeight="1">
      <c r="A17" s="307">
        <v>2.04</v>
      </c>
      <c r="B17" s="307" t="s">
        <v>58</v>
      </c>
      <c r="C17" s="308">
        <v>265.67191506490741</v>
      </c>
      <c r="D17" s="460">
        <v>720.75169164637646</v>
      </c>
      <c r="E17" s="308">
        <v>318.70540886947811</v>
      </c>
      <c r="F17" s="460">
        <v>821.22503531678149</v>
      </c>
      <c r="G17" s="308">
        <v>308.38345260826071</v>
      </c>
      <c r="H17" s="460">
        <v>724.27879021285764</v>
      </c>
      <c r="I17" s="308">
        <v>329.33687867066601</v>
      </c>
      <c r="J17" s="460">
        <v>768.20490719720101</v>
      </c>
    </row>
    <row r="18" spans="1:10" s="228" customFormat="1" ht="23.1" customHeight="1">
      <c r="A18" s="307">
        <v>2.0499999999999998</v>
      </c>
      <c r="B18" s="307" t="s">
        <v>25</v>
      </c>
      <c r="C18" s="308">
        <v>2888</v>
      </c>
      <c r="D18" s="460">
        <v>10595.211853228067</v>
      </c>
      <c r="E18" s="308">
        <v>2950.2636074112993</v>
      </c>
      <c r="F18" s="460">
        <v>11606.872810661456</v>
      </c>
      <c r="G18" s="308">
        <v>3036.9620984268013</v>
      </c>
      <c r="H18" s="460">
        <v>12578.935680585708</v>
      </c>
      <c r="I18" s="308">
        <v>3175.2744146746941</v>
      </c>
      <c r="J18" s="460">
        <v>13215.556697043943</v>
      </c>
    </row>
    <row r="19" spans="1:10" s="228" customFormat="1" ht="23.1" customHeight="1">
      <c r="A19" s="307"/>
      <c r="B19" s="307"/>
      <c r="C19" s="308"/>
      <c r="D19" s="308"/>
      <c r="E19" s="308"/>
      <c r="F19" s="308"/>
      <c r="G19" s="308"/>
      <c r="H19" s="308"/>
      <c r="I19" s="308"/>
      <c r="J19" s="308"/>
    </row>
    <row r="20" spans="1:10" ht="23.1" customHeight="1">
      <c r="A20" s="304">
        <v>3</v>
      </c>
      <c r="B20" s="305" t="s">
        <v>28</v>
      </c>
      <c r="C20" s="445">
        <v>16678.560276833632</v>
      </c>
      <c r="D20" s="306">
        <v>51016.788441951488</v>
      </c>
      <c r="E20" s="445">
        <v>17733.805343076776</v>
      </c>
      <c r="F20" s="306">
        <v>52546.632660641015</v>
      </c>
      <c r="G20" s="445">
        <v>18746.837642300357</v>
      </c>
      <c r="H20" s="306">
        <v>54014.215311967215</v>
      </c>
      <c r="I20" s="445">
        <v>19553.835923719482</v>
      </c>
      <c r="J20" s="306">
        <v>55776.209796230571</v>
      </c>
    </row>
    <row r="21" spans="1:10" ht="36" customHeight="1">
      <c r="A21" s="310">
        <v>3.01</v>
      </c>
      <c r="B21" s="311" t="s">
        <v>59</v>
      </c>
      <c r="C21" s="308">
        <v>2261.0510780613399</v>
      </c>
      <c r="D21" s="460">
        <v>13385.749829852855</v>
      </c>
      <c r="E21" s="308">
        <v>2480.4861346103798</v>
      </c>
      <c r="F21" s="460">
        <v>13453.734198066699</v>
      </c>
      <c r="G21" s="308">
        <v>2556.518175129565</v>
      </c>
      <c r="H21" s="460">
        <v>13393.218131572121</v>
      </c>
      <c r="I21" s="308">
        <v>2628.140384776445</v>
      </c>
      <c r="J21" s="460">
        <v>14491.997275586058</v>
      </c>
    </row>
    <row r="22" spans="1:10" ht="23.1" customHeight="1">
      <c r="A22" s="310">
        <v>3.02</v>
      </c>
      <c r="B22" s="311" t="s">
        <v>60</v>
      </c>
      <c r="C22" s="308">
        <v>1331.9124653239789</v>
      </c>
      <c r="D22" s="460">
        <v>4646.2818854837269</v>
      </c>
      <c r="E22" s="308">
        <v>1352.27897165788</v>
      </c>
      <c r="F22" s="460">
        <v>4834.9067889585294</v>
      </c>
      <c r="G22" s="308">
        <v>1363.8034015032301</v>
      </c>
      <c r="H22" s="460">
        <v>4945.8572834596243</v>
      </c>
      <c r="I22" s="308">
        <v>1379.2758252683329</v>
      </c>
      <c r="J22" s="460">
        <v>5323.9610949549833</v>
      </c>
    </row>
    <row r="23" spans="1:10" ht="23.1" customHeight="1">
      <c r="A23" s="310">
        <v>3.03</v>
      </c>
      <c r="B23" s="311" t="s">
        <v>61</v>
      </c>
      <c r="C23" s="308">
        <v>3645.6456959568668</v>
      </c>
      <c r="D23" s="460">
        <v>7383.5490478475649</v>
      </c>
      <c r="E23" s="308">
        <v>3753.9508991745811</v>
      </c>
      <c r="F23" s="460">
        <v>7577.2161197172763</v>
      </c>
      <c r="G23" s="308">
        <v>3837.8013964067623</v>
      </c>
      <c r="H23" s="460">
        <v>7663.7166827557794</v>
      </c>
      <c r="I23" s="308">
        <v>3853.4910515602151</v>
      </c>
      <c r="J23" s="460">
        <v>8349.5375872867808</v>
      </c>
    </row>
    <row r="24" spans="1:10" ht="23.1" customHeight="1">
      <c r="A24" s="310">
        <v>3.04</v>
      </c>
      <c r="B24" s="311" t="s">
        <v>62</v>
      </c>
      <c r="C24" s="308">
        <v>2213.0000000000009</v>
      </c>
      <c r="D24" s="460">
        <v>2432.4787531695051</v>
      </c>
      <c r="E24" s="308">
        <v>2690.0714818954252</v>
      </c>
      <c r="F24" s="460">
        <v>2723.1542122993374</v>
      </c>
      <c r="G24" s="308">
        <v>3275.0456053857811</v>
      </c>
      <c r="H24" s="460">
        <v>2874.529829307141</v>
      </c>
      <c r="I24" s="308">
        <v>3707.0779321050663</v>
      </c>
      <c r="J24" s="460">
        <v>2994.635940971174</v>
      </c>
    </row>
    <row r="25" spans="1:10" ht="23.1" customHeight="1">
      <c r="A25" s="310">
        <v>3.05</v>
      </c>
      <c r="B25" s="312" t="s">
        <v>91</v>
      </c>
      <c r="C25" s="308">
        <v>1475.4850463512425</v>
      </c>
      <c r="D25" s="460">
        <v>7226.2553602313901</v>
      </c>
      <c r="E25" s="308">
        <v>1526.664598512662</v>
      </c>
      <c r="F25" s="460">
        <v>8158.9146834667972</v>
      </c>
      <c r="G25" s="308">
        <v>1582.3075340177111</v>
      </c>
      <c r="H25" s="460">
        <v>8811.361728850512</v>
      </c>
      <c r="I25" s="308">
        <v>1589.7922533263181</v>
      </c>
      <c r="J25" s="460">
        <v>7251.2098070077109</v>
      </c>
    </row>
    <row r="26" spans="1:10" ht="23.1" customHeight="1">
      <c r="A26" s="310">
        <v>3.06</v>
      </c>
      <c r="B26" s="312" t="s">
        <v>199</v>
      </c>
      <c r="C26" s="308"/>
      <c r="D26" s="460">
        <v>1142.1630669921972</v>
      </c>
      <c r="E26" s="308"/>
      <c r="F26" s="460">
        <v>1177.6135039619787</v>
      </c>
      <c r="G26" s="308"/>
      <c r="H26" s="460">
        <v>1214.8018036732672</v>
      </c>
      <c r="I26" s="308"/>
      <c r="J26" s="460">
        <v>1261.1981532057823</v>
      </c>
    </row>
    <row r="27" spans="1:10" ht="41.25" customHeight="1">
      <c r="A27" s="310">
        <v>3.07</v>
      </c>
      <c r="B27" s="312" t="s">
        <v>193</v>
      </c>
      <c r="C27" s="308">
        <v>1179.9999999999995</v>
      </c>
      <c r="D27" s="460">
        <v>1722.0118793422478</v>
      </c>
      <c r="E27" s="308">
        <v>1270.5091680993401</v>
      </c>
      <c r="F27" s="460">
        <v>1746.2532606507716</v>
      </c>
      <c r="G27" s="308">
        <v>1318.9572656187649</v>
      </c>
      <c r="H27" s="460">
        <v>1672.5170976925649</v>
      </c>
      <c r="I27" s="308">
        <v>1387.5484235053868</v>
      </c>
      <c r="J27" s="460">
        <v>1720.7535361735083</v>
      </c>
    </row>
    <row r="28" spans="1:10" ht="39.75" customHeight="1">
      <c r="A28" s="310">
        <v>3.08</v>
      </c>
      <c r="B28" s="312" t="s">
        <v>63</v>
      </c>
      <c r="C28" s="308">
        <v>1443.5259911402022</v>
      </c>
      <c r="D28" s="460">
        <v>4115.1893246051932</v>
      </c>
      <c r="E28" s="308">
        <v>1463.9880611450174</v>
      </c>
      <c r="F28" s="460">
        <v>4009.5948158283513</v>
      </c>
      <c r="G28" s="308">
        <v>1495.8831861418669</v>
      </c>
      <c r="H28" s="460">
        <v>4364.9264257635241</v>
      </c>
      <c r="I28" s="308">
        <v>1517.941043789916</v>
      </c>
      <c r="J28" s="460">
        <v>4546.8871960725528</v>
      </c>
    </row>
    <row r="29" spans="1:10" ht="23.1" customHeight="1">
      <c r="A29" s="310">
        <v>3.09</v>
      </c>
      <c r="B29" s="312" t="s">
        <v>7</v>
      </c>
      <c r="C29" s="308">
        <v>1220.94</v>
      </c>
      <c r="D29" s="460">
        <v>4679.1261501530507</v>
      </c>
      <c r="E29" s="308">
        <v>1317.1070949117493</v>
      </c>
      <c r="F29" s="460">
        <v>4657.8870025413835</v>
      </c>
      <c r="G29" s="308">
        <v>1426.6289951669576</v>
      </c>
      <c r="H29" s="460">
        <v>4764.6407859234669</v>
      </c>
      <c r="I29" s="308">
        <v>1567.8328218059314</v>
      </c>
      <c r="J29" s="460">
        <v>5064.5200843915409</v>
      </c>
    </row>
    <row r="30" spans="1:10" ht="23.1" customHeight="1">
      <c r="A30" s="310">
        <v>3.1</v>
      </c>
      <c r="B30" s="312" t="s">
        <v>64</v>
      </c>
      <c r="C30" s="308">
        <v>428.00000000000006</v>
      </c>
      <c r="D30" s="460">
        <v>2682.4451642368722</v>
      </c>
      <c r="E30" s="308">
        <v>495.01711099503365</v>
      </c>
      <c r="F30" s="460">
        <v>2563.2836445383177</v>
      </c>
      <c r="G30" s="308">
        <v>578.31024775411424</v>
      </c>
      <c r="H30" s="460">
        <v>2666.0592372368374</v>
      </c>
      <c r="I30" s="308">
        <v>661.31048775319982</v>
      </c>
      <c r="J30" s="460">
        <v>3041.5570877688192</v>
      </c>
    </row>
    <row r="31" spans="1:10" ht="38.25" customHeight="1">
      <c r="A31" s="310">
        <v>3.11</v>
      </c>
      <c r="B31" s="300" t="s">
        <v>93</v>
      </c>
      <c r="C31" s="308">
        <v>1479</v>
      </c>
      <c r="D31" s="460">
        <v>1601.5379800368871</v>
      </c>
      <c r="E31" s="308">
        <v>1383.7318220747079</v>
      </c>
      <c r="F31" s="460">
        <v>1644.0744306115714</v>
      </c>
      <c r="G31" s="308">
        <v>1311.5818351756038</v>
      </c>
      <c r="H31" s="460">
        <v>1642.5863057323741</v>
      </c>
      <c r="I31" s="308">
        <v>1261.4256998286724</v>
      </c>
      <c r="J31" s="460">
        <v>1729.9520328116553</v>
      </c>
    </row>
    <row r="32" spans="1:10" ht="42" customHeight="1">
      <c r="A32" s="310"/>
      <c r="B32" s="300" t="s">
        <v>150</v>
      </c>
      <c r="C32" s="308">
        <v>1394</v>
      </c>
      <c r="D32" s="308"/>
      <c r="E32" s="308">
        <v>1429.4618792789943</v>
      </c>
      <c r="F32" s="308"/>
      <c r="G32" s="308">
        <v>1420.8547071738553</v>
      </c>
      <c r="H32" s="308"/>
      <c r="I32" s="308">
        <v>1433.2702588014208</v>
      </c>
      <c r="J32" s="308"/>
    </row>
    <row r="33" spans="1:10" ht="42" customHeight="1">
      <c r="A33" s="310"/>
      <c r="C33" s="308"/>
      <c r="D33" s="308"/>
      <c r="E33" s="308"/>
      <c r="F33" s="308"/>
      <c r="G33" s="308"/>
      <c r="H33" s="308"/>
      <c r="I33" s="308"/>
      <c r="J33" s="308"/>
    </row>
    <row r="34" spans="1:10" s="228" customFormat="1" ht="37.5" customHeight="1">
      <c r="A34" s="313">
        <v>4</v>
      </c>
      <c r="B34" s="314" t="s">
        <v>181</v>
      </c>
      <c r="C34" s="445">
        <v>29130.794885683321</v>
      </c>
      <c r="D34" s="315">
        <v>112877.91807427205</v>
      </c>
      <c r="E34" s="445">
        <v>30307.679835572872</v>
      </c>
      <c r="F34" s="315">
        <v>115318.40033210159</v>
      </c>
      <c r="G34" s="445">
        <v>31865.801038936082</v>
      </c>
      <c r="H34" s="315">
        <v>120611.3832767939</v>
      </c>
      <c r="I34" s="445">
        <v>33337.188600135756</v>
      </c>
      <c r="J34" s="315">
        <v>126192.30971896282</v>
      </c>
    </row>
    <row r="35" spans="1:10" ht="22.5" customHeight="1">
      <c r="A35" s="316"/>
      <c r="B35" s="317" t="s">
        <v>69</v>
      </c>
      <c r="C35" s="308">
        <v>2334.0000000000005</v>
      </c>
      <c r="D35" s="308">
        <v>7088.4957478724637</v>
      </c>
      <c r="E35" s="308">
        <v>2423.7982938764412</v>
      </c>
      <c r="F35" s="308">
        <v>7273.2766598077878</v>
      </c>
      <c r="G35" s="308">
        <v>2512.8971717104041</v>
      </c>
      <c r="H35" s="308">
        <v>7620.3526132290153</v>
      </c>
      <c r="I35" s="308">
        <v>2725.424207902236</v>
      </c>
      <c r="J35" s="308">
        <v>7967.3637166380031</v>
      </c>
    </row>
    <row r="36" spans="1:10" ht="40.5" customHeight="1">
      <c r="A36" s="313">
        <v>5</v>
      </c>
      <c r="B36" s="314" t="s">
        <v>182</v>
      </c>
      <c r="C36" s="445">
        <v>31464.794885683321</v>
      </c>
      <c r="D36" s="315">
        <v>119966.41382214452</v>
      </c>
      <c r="E36" s="445">
        <v>32731.478129449311</v>
      </c>
      <c r="F36" s="315">
        <v>122591.67699190938</v>
      </c>
      <c r="G36" s="445">
        <v>34378.698210646486</v>
      </c>
      <c r="H36" s="315">
        <v>128231.73589002292</v>
      </c>
      <c r="I36" s="445">
        <v>36062.612808037993</v>
      </c>
      <c r="J36" s="315">
        <v>134159.67343560082</v>
      </c>
    </row>
    <row r="37" spans="1:10" ht="3.75" customHeight="1">
      <c r="A37" s="318"/>
      <c r="B37" s="319"/>
      <c r="C37" s="299"/>
      <c r="D37" s="299"/>
      <c r="E37" s="299"/>
      <c r="F37" s="299"/>
      <c r="G37" s="299"/>
      <c r="H37" s="299"/>
      <c r="I37" s="299"/>
      <c r="J37" s="439"/>
    </row>
    <row r="38" spans="1:10" ht="20.25" customHeight="1">
      <c r="A38" s="215" t="s">
        <v>183</v>
      </c>
      <c r="B38" s="351"/>
      <c r="C38" s="352">
        <v>3.9466270197340059E-2</v>
      </c>
      <c r="D38" s="352"/>
      <c r="E38" s="352">
        <v>4.0400028715589453E-2</v>
      </c>
      <c r="F38" s="352"/>
      <c r="G38" s="352">
        <v>5.1410111622414822E-2</v>
      </c>
      <c r="H38" s="352"/>
      <c r="I38" s="352"/>
      <c r="J38" s="352"/>
    </row>
    <row r="39" spans="1:10" ht="13.5" customHeight="1">
      <c r="A39" s="215"/>
      <c r="B39" s="351"/>
      <c r="C39" s="352">
        <v>4.0478226190483246E-2</v>
      </c>
      <c r="D39" s="352"/>
      <c r="E39" s="352">
        <v>3.8473990521182833E-2</v>
      </c>
      <c r="F39" s="352"/>
      <c r="G39" s="352">
        <v>3.6760021681286448E-2</v>
      </c>
      <c r="H39" s="352"/>
      <c r="I39" s="352"/>
      <c r="J39" s="352"/>
    </row>
    <row r="40" spans="1:10" ht="13.5" customHeight="1">
      <c r="A40" s="246"/>
      <c r="B40" s="351"/>
      <c r="C40" s="321"/>
      <c r="D40" s="321"/>
      <c r="E40" s="321"/>
      <c r="F40" s="321"/>
      <c r="G40" s="321"/>
      <c r="H40" s="321"/>
      <c r="I40" s="321"/>
      <c r="J40" s="321"/>
    </row>
    <row r="41" spans="1:10" ht="16.5" customHeight="1">
      <c r="C41" s="353">
        <v>3.9541267615338427</v>
      </c>
      <c r="D41" s="353"/>
      <c r="E41" s="353"/>
      <c r="F41" s="353"/>
      <c r="G41" s="353"/>
      <c r="H41" s="353"/>
      <c r="I41" s="353"/>
      <c r="J41" s="353"/>
    </row>
    <row r="42" spans="1:10">
      <c r="A42" s="246"/>
    </row>
    <row r="43" spans="1:10">
      <c r="A43" s="301" t="s">
        <v>186</v>
      </c>
    </row>
    <row r="44" spans="1:10">
      <c r="C44" s="497">
        <v>2014</v>
      </c>
      <c r="D44" s="497"/>
      <c r="E44" s="497">
        <v>2015</v>
      </c>
      <c r="F44" s="497"/>
      <c r="G44" s="497">
        <v>2016</v>
      </c>
      <c r="H44" s="497"/>
      <c r="I44" s="498">
        <v>2017</v>
      </c>
      <c r="J44" s="498"/>
    </row>
    <row r="45" spans="1:10" ht="22.5" customHeight="1">
      <c r="A45" s="303"/>
      <c r="B45" s="303"/>
      <c r="C45" s="223" t="s">
        <v>191</v>
      </c>
      <c r="D45" s="223" t="s">
        <v>192</v>
      </c>
      <c r="E45" s="223" t="s">
        <v>191</v>
      </c>
      <c r="F45" s="223" t="s">
        <v>192</v>
      </c>
      <c r="G45" s="222" t="s">
        <v>191</v>
      </c>
      <c r="H45" s="222" t="s">
        <v>192</v>
      </c>
      <c r="I45" s="222" t="s">
        <v>191</v>
      </c>
      <c r="J45" s="222" t="s">
        <v>192</v>
      </c>
    </row>
    <row r="46" spans="1:10" ht="32.25" customHeight="1">
      <c r="A46" s="316">
        <v>1</v>
      </c>
      <c r="B46" s="464" t="s">
        <v>26</v>
      </c>
      <c r="C46" s="322">
        <v>4.649484078572101</v>
      </c>
      <c r="D46" s="466">
        <v>0.94288862678288865</v>
      </c>
      <c r="E46" s="322">
        <v>2.7845165412723816</v>
      </c>
      <c r="F46" s="466">
        <v>2.2541950300765166</v>
      </c>
      <c r="G46" s="322">
        <v>2.9501203264782134</v>
      </c>
      <c r="H46" s="466">
        <v>2.9071045410173042</v>
      </c>
      <c r="I46" s="322">
        <v>8.3580010653153636</v>
      </c>
      <c r="J46" s="466">
        <v>6.1086473086553923</v>
      </c>
    </row>
    <row r="47" spans="1:10" ht="15" hidden="1" customHeight="1">
      <c r="A47" s="307">
        <v>1.01</v>
      </c>
      <c r="B47" s="307" t="s">
        <v>65</v>
      </c>
      <c r="C47" s="322">
        <v>5.6607267088257629</v>
      </c>
      <c r="D47" s="466">
        <v>2.7754088418640208</v>
      </c>
      <c r="E47" s="322"/>
      <c r="F47" s="466"/>
      <c r="G47" s="322"/>
      <c r="H47" s="466"/>
      <c r="I47" s="322"/>
      <c r="J47" s="466"/>
    </row>
    <row r="48" spans="1:10" ht="15" hidden="1" customHeight="1">
      <c r="A48" s="307"/>
      <c r="B48" s="309" t="s">
        <v>94</v>
      </c>
      <c r="C48" s="322">
        <v>4.3245223334715632</v>
      </c>
      <c r="D48" s="466">
        <v>4.2954769940122759</v>
      </c>
      <c r="E48" s="322"/>
      <c r="F48" s="466"/>
      <c r="G48" s="322"/>
      <c r="H48" s="466"/>
      <c r="I48" s="322"/>
      <c r="J48" s="466"/>
    </row>
    <row r="49" spans="1:10" ht="15" hidden="1" customHeight="1">
      <c r="A49" s="307">
        <v>1.02</v>
      </c>
      <c r="B49" s="307" t="s">
        <v>66</v>
      </c>
      <c r="C49" s="322">
        <v>5.3000000000001108</v>
      </c>
      <c r="D49" s="466">
        <v>5.09597871030482</v>
      </c>
      <c r="E49" s="322"/>
      <c r="F49" s="466"/>
      <c r="G49" s="322"/>
      <c r="H49" s="466"/>
      <c r="I49" s="322"/>
      <c r="J49" s="466"/>
    </row>
    <row r="50" spans="1:10" ht="15" hidden="1" customHeight="1">
      <c r="A50" s="307">
        <v>1.03</v>
      </c>
      <c r="B50" s="307" t="s">
        <v>67</v>
      </c>
      <c r="C50" s="322">
        <v>3.7736193636411599</v>
      </c>
      <c r="D50" s="466">
        <v>-1.5398792068504008</v>
      </c>
      <c r="E50" s="322"/>
      <c r="F50" s="466"/>
      <c r="G50" s="322"/>
      <c r="H50" s="466"/>
      <c r="I50" s="322"/>
      <c r="J50" s="466"/>
    </row>
    <row r="51" spans="1:10" ht="15" hidden="1" customHeight="1">
      <c r="A51" s="307">
        <v>1.04</v>
      </c>
      <c r="B51" s="307" t="s">
        <v>68</v>
      </c>
      <c r="C51" s="322">
        <v>-5.5670454701641745</v>
      </c>
      <c r="D51" s="466">
        <v>-23.296684139984634</v>
      </c>
      <c r="E51" s="322"/>
      <c r="F51" s="466"/>
      <c r="G51" s="322"/>
      <c r="H51" s="466"/>
      <c r="I51" s="322"/>
      <c r="J51" s="466"/>
    </row>
    <row r="52" spans="1:10" ht="32.25" customHeight="1">
      <c r="A52" s="316">
        <v>2</v>
      </c>
      <c r="B52" s="464" t="s">
        <v>27</v>
      </c>
      <c r="C52" s="322">
        <v>-0.34094676390797929</v>
      </c>
      <c r="D52" s="466">
        <v>8.7147250351861771E-2</v>
      </c>
      <c r="E52" s="322">
        <v>-0.73860274266618831</v>
      </c>
      <c r="F52" s="466">
        <v>0.92253984101134279</v>
      </c>
      <c r="G52" s="322">
        <v>4.8668238240670689</v>
      </c>
      <c r="H52" s="466">
        <v>8.3629247573814354</v>
      </c>
      <c r="I52" s="322">
        <v>0.38077961300740526</v>
      </c>
      <c r="J52" s="466">
        <v>5.481354535991926</v>
      </c>
    </row>
    <row r="53" spans="1:10" ht="15" hidden="1" customHeight="1">
      <c r="A53" s="307">
        <v>2.0099999999999998</v>
      </c>
      <c r="B53" s="307" t="s">
        <v>8</v>
      </c>
      <c r="C53" s="322">
        <v>-0.20624385389633915</v>
      </c>
      <c r="D53" s="466">
        <v>4.3022458043990355</v>
      </c>
      <c r="E53" s="322"/>
      <c r="F53" s="466"/>
      <c r="G53" s="322"/>
      <c r="H53" s="466"/>
      <c r="I53" s="322"/>
      <c r="J53" s="466"/>
    </row>
    <row r="54" spans="1:10" ht="15" hidden="1" customHeight="1">
      <c r="A54" s="307"/>
      <c r="B54" s="309" t="s">
        <v>87</v>
      </c>
      <c r="C54" s="322" t="e">
        <v>#REF!</v>
      </c>
      <c r="D54" s="466" t="e">
        <v>#REF!</v>
      </c>
      <c r="E54" s="322"/>
      <c r="F54" s="466"/>
      <c r="G54" s="322"/>
      <c r="H54" s="466"/>
      <c r="I54" s="322"/>
      <c r="J54" s="466"/>
    </row>
    <row r="55" spans="1:10" ht="15" hidden="1" customHeight="1">
      <c r="A55" s="307">
        <v>2.02</v>
      </c>
      <c r="B55" s="307" t="s">
        <v>9</v>
      </c>
      <c r="C55" s="322">
        <v>-0.81943028556710829</v>
      </c>
      <c r="D55" s="466">
        <v>-2.5677771840452408</v>
      </c>
      <c r="E55" s="322"/>
      <c r="F55" s="466"/>
      <c r="G55" s="322"/>
      <c r="H55" s="466"/>
      <c r="I55" s="322"/>
      <c r="J55" s="466"/>
    </row>
    <row r="56" spans="1:10" ht="15" hidden="1" customHeight="1">
      <c r="A56" s="307">
        <v>2.0299999999999998</v>
      </c>
      <c r="B56" s="307" t="s">
        <v>57</v>
      </c>
      <c r="C56" s="322">
        <v>0.29999999999994031</v>
      </c>
      <c r="D56" s="466">
        <v>1.2970605185275303</v>
      </c>
      <c r="E56" s="322"/>
      <c r="F56" s="466"/>
      <c r="G56" s="322"/>
      <c r="H56" s="466"/>
      <c r="I56" s="322"/>
      <c r="J56" s="466"/>
    </row>
    <row r="57" spans="1:10" ht="15" hidden="1" customHeight="1">
      <c r="A57" s="307">
        <v>2.04</v>
      </c>
      <c r="B57" s="307" t="s">
        <v>58</v>
      </c>
      <c r="C57" s="322">
        <v>-1.0840911083655698</v>
      </c>
      <c r="D57" s="466">
        <v>5.9388788384073337</v>
      </c>
      <c r="E57" s="322"/>
      <c r="F57" s="466"/>
      <c r="G57" s="322"/>
      <c r="H57" s="466"/>
      <c r="I57" s="322"/>
      <c r="J57" s="466"/>
    </row>
    <row r="58" spans="1:10" ht="15" hidden="1" customHeight="1">
      <c r="A58" s="307">
        <v>2.0499999999999998</v>
      </c>
      <c r="B58" s="307" t="s">
        <v>25</v>
      </c>
      <c r="C58" s="322">
        <v>3.3659646943931421E-2</v>
      </c>
      <c r="D58" s="466">
        <v>-0.43115509115099826</v>
      </c>
      <c r="E58" s="322"/>
      <c r="F58" s="466"/>
      <c r="G58" s="322"/>
      <c r="H58" s="466"/>
      <c r="I58" s="322"/>
      <c r="J58" s="466"/>
    </row>
    <row r="59" spans="1:10" ht="33" customHeight="1">
      <c r="A59" s="316">
        <v>3</v>
      </c>
      <c r="B59" s="464" t="s">
        <v>28</v>
      </c>
      <c r="C59" s="322">
        <v>5.573453990272597</v>
      </c>
      <c r="D59" s="466">
        <v>5.3886001222237354</v>
      </c>
      <c r="E59" s="322">
        <v>6.3269553770109752</v>
      </c>
      <c r="F59" s="466">
        <v>2.9987074165403982</v>
      </c>
      <c r="G59" s="322">
        <v>5.7124361050859562</v>
      </c>
      <c r="H59" s="466">
        <v>2.7929147445169491</v>
      </c>
      <c r="I59" s="322">
        <v>4.3047168638096878</v>
      </c>
      <c r="J59" s="466">
        <v>3.2620940137456245</v>
      </c>
    </row>
    <row r="60" spans="1:10" ht="90" hidden="1" customHeight="1">
      <c r="A60" s="310">
        <v>3.01</v>
      </c>
      <c r="B60" s="311" t="s">
        <v>59</v>
      </c>
      <c r="C60" s="322">
        <v>1.633732690308932</v>
      </c>
      <c r="D60" s="466">
        <v>2.0439925199536191</v>
      </c>
      <c r="E60" s="322"/>
      <c r="F60" s="466"/>
      <c r="G60" s="322"/>
      <c r="H60" s="466"/>
      <c r="I60" s="322"/>
      <c r="J60" s="466"/>
    </row>
    <row r="61" spans="1:10" ht="60" hidden="1" customHeight="1">
      <c r="A61" s="310">
        <v>3.02</v>
      </c>
      <c r="B61" s="311" t="s">
        <v>60</v>
      </c>
      <c r="C61" s="322">
        <v>-1.178775387744551</v>
      </c>
      <c r="D61" s="466">
        <v>1.5218006443691365</v>
      </c>
      <c r="E61" s="322"/>
      <c r="F61" s="466"/>
      <c r="G61" s="322"/>
      <c r="H61" s="466"/>
      <c r="I61" s="322"/>
      <c r="J61" s="466"/>
    </row>
    <row r="62" spans="1:10" ht="45" hidden="1" customHeight="1">
      <c r="A62" s="310">
        <v>3.03</v>
      </c>
      <c r="B62" s="311" t="s">
        <v>61</v>
      </c>
      <c r="C62" s="322">
        <v>0.29286646373780911</v>
      </c>
      <c r="D62" s="466">
        <v>5.7925998553027114</v>
      </c>
      <c r="E62" s="322"/>
      <c r="F62" s="466"/>
      <c r="G62" s="322"/>
      <c r="H62" s="466"/>
      <c r="I62" s="322"/>
      <c r="J62" s="466"/>
    </row>
    <row r="63" spans="1:10" ht="60" hidden="1" customHeight="1">
      <c r="A63" s="310">
        <v>3.04</v>
      </c>
      <c r="B63" s="311" t="s">
        <v>62</v>
      </c>
      <c r="C63" s="322">
        <v>38.43127109711881</v>
      </c>
      <c r="D63" s="466">
        <v>29.6581093769897</v>
      </c>
      <c r="E63" s="322"/>
      <c r="F63" s="466"/>
      <c r="G63" s="322"/>
      <c r="H63" s="466"/>
      <c r="I63" s="322"/>
      <c r="J63" s="466"/>
    </row>
    <row r="64" spans="1:10" ht="90" hidden="1" customHeight="1">
      <c r="A64" s="310">
        <v>3.05</v>
      </c>
      <c r="B64" s="312" t="s">
        <v>91</v>
      </c>
      <c r="C64" s="322">
        <v>22.85470827237657</v>
      </c>
      <c r="D64" s="466">
        <v>21.385131502351598</v>
      </c>
      <c r="E64" s="322"/>
      <c r="F64" s="466"/>
      <c r="G64" s="322"/>
      <c r="H64" s="466"/>
      <c r="I64" s="322"/>
      <c r="J64" s="466"/>
    </row>
    <row r="65" spans="1:10" ht="135" hidden="1" customHeight="1">
      <c r="A65" s="310">
        <v>3.06</v>
      </c>
      <c r="B65" s="312" t="s">
        <v>92</v>
      </c>
      <c r="C65" s="322">
        <v>-1.5025041736227394</v>
      </c>
      <c r="D65" s="466">
        <v>6.8048746524988104</v>
      </c>
      <c r="E65" s="322"/>
      <c r="F65" s="466"/>
      <c r="G65" s="322"/>
      <c r="H65" s="466"/>
      <c r="I65" s="322"/>
      <c r="J65" s="466"/>
    </row>
    <row r="66" spans="1:10" ht="90" hidden="1" customHeight="1">
      <c r="A66" s="310">
        <v>3.07</v>
      </c>
      <c r="B66" s="312" t="s">
        <v>63</v>
      </c>
      <c r="C66" s="322">
        <v>-4.6820127673889829</v>
      </c>
      <c r="D66" s="466">
        <v>-3.5022538522030544</v>
      </c>
      <c r="E66" s="322"/>
      <c r="F66" s="466"/>
      <c r="G66" s="322"/>
      <c r="H66" s="466"/>
      <c r="I66" s="322"/>
      <c r="J66" s="466"/>
    </row>
    <row r="67" spans="1:10" ht="30" hidden="1" customHeight="1">
      <c r="A67" s="310">
        <v>3.08</v>
      </c>
      <c r="B67" s="312" t="s">
        <v>7</v>
      </c>
      <c r="C67" s="322">
        <v>7.0999999999999943</v>
      </c>
      <c r="D67" s="466">
        <v>-0.29630724213326687</v>
      </c>
      <c r="E67" s="322"/>
      <c r="F67" s="466"/>
      <c r="G67" s="322"/>
      <c r="H67" s="466"/>
      <c r="I67" s="322"/>
      <c r="J67" s="466"/>
    </row>
    <row r="68" spans="1:10" ht="60" hidden="1" customHeight="1">
      <c r="A68" s="310">
        <v>3.09</v>
      </c>
      <c r="B68" s="312" t="s">
        <v>64</v>
      </c>
      <c r="C68" s="322">
        <v>-1.7217232190336915</v>
      </c>
      <c r="D68" s="466">
        <v>2.710819705584754</v>
      </c>
      <c r="E68" s="322"/>
      <c r="F68" s="466"/>
      <c r="G68" s="322"/>
      <c r="H68" s="466"/>
      <c r="I68" s="322"/>
      <c r="J68" s="466"/>
    </row>
    <row r="69" spans="1:10" ht="105" hidden="1" customHeight="1">
      <c r="A69" s="310">
        <v>3.1</v>
      </c>
      <c r="B69" s="323" t="s">
        <v>93</v>
      </c>
      <c r="C69" s="322">
        <v>-1.5968063872255414</v>
      </c>
      <c r="D69" s="466">
        <v>1.4347056628129451</v>
      </c>
      <c r="E69" s="322"/>
      <c r="F69" s="466"/>
      <c r="G69" s="322"/>
      <c r="H69" s="466"/>
      <c r="I69" s="322"/>
      <c r="J69" s="466"/>
    </row>
    <row r="70" spans="1:10" ht="36" customHeight="1">
      <c r="A70" s="316">
        <v>4</v>
      </c>
      <c r="B70" s="465" t="s">
        <v>181</v>
      </c>
      <c r="C70" s="322">
        <v>3.9466270197340094</v>
      </c>
      <c r="D70" s="466">
        <v>2.6169396155913915</v>
      </c>
      <c r="E70" s="322">
        <v>4.04000287155894</v>
      </c>
      <c r="F70" s="466">
        <v>2.1620546334170712</v>
      </c>
      <c r="G70" s="322">
        <v>5.1410111622414831</v>
      </c>
      <c r="H70" s="466">
        <v>4.5898858546851358</v>
      </c>
      <c r="I70" s="322">
        <v>4.617450411498595</v>
      </c>
      <c r="J70" s="466">
        <v>4.6271971107081384</v>
      </c>
    </row>
    <row r="71" spans="1:10" ht="24.75" customHeight="1">
      <c r="A71" s="316"/>
      <c r="B71" s="317" t="s">
        <v>151</v>
      </c>
      <c r="C71" s="322">
        <v>4.0478226190483184</v>
      </c>
      <c r="D71" s="466">
        <v>3.5139999058140461</v>
      </c>
      <c r="E71" s="322">
        <v>3.847399052118277</v>
      </c>
      <c r="F71" s="466">
        <v>2.6067718526992678</v>
      </c>
      <c r="G71" s="322">
        <v>3.6760021681286474</v>
      </c>
      <c r="H71" s="466">
        <v>4.7719338842034347</v>
      </c>
      <c r="I71" s="322">
        <v>8.4574505707758476</v>
      </c>
      <c r="J71" s="466">
        <v>4.5537407653101667</v>
      </c>
    </row>
    <row r="72" spans="1:10" ht="36" customHeight="1">
      <c r="A72" s="316">
        <v>5</v>
      </c>
      <c r="B72" s="465" t="s">
        <v>169</v>
      </c>
      <c r="C72" s="322">
        <v>3.9541267615338427</v>
      </c>
      <c r="D72" s="466">
        <v>2.6695120934231227</v>
      </c>
      <c r="E72" s="322">
        <v>4.0257158782317077</v>
      </c>
      <c r="F72" s="466">
        <v>2.1883317889762992</v>
      </c>
      <c r="G72" s="322">
        <v>5.0325257988123866</v>
      </c>
      <c r="H72" s="466">
        <v>4.6006866342857506</v>
      </c>
      <c r="I72" s="322">
        <v>4.8981336846257477</v>
      </c>
      <c r="J72" s="466">
        <v>4.6228318632931575</v>
      </c>
    </row>
    <row r="73" spans="1:10" ht="3.75" customHeight="1">
      <c r="A73" s="318"/>
      <c r="B73" s="319"/>
      <c r="C73" s="299"/>
      <c r="D73" s="299"/>
      <c r="E73" s="299"/>
      <c r="F73" s="299"/>
      <c r="G73" s="299"/>
      <c r="H73" s="299"/>
      <c r="I73" s="299"/>
      <c r="J73" s="299"/>
    </row>
    <row r="74" spans="1:10" ht="15.75" customHeight="1">
      <c r="A74" s="246" t="s">
        <v>183</v>
      </c>
    </row>
    <row r="75" spans="1:10">
      <c r="A75" s="246"/>
    </row>
    <row r="76" spans="1:10">
      <c r="A76" s="246"/>
    </row>
    <row r="91" ht="3.75" customHeight="1"/>
  </sheetData>
  <mergeCells count="8">
    <mergeCell ref="C44:D44"/>
    <mergeCell ref="E44:F44"/>
    <mergeCell ref="G44:H44"/>
    <mergeCell ref="I44:J44"/>
    <mergeCell ref="C4:D4"/>
    <mergeCell ref="E4:F4"/>
    <mergeCell ref="G4:H4"/>
    <mergeCell ref="I4:J4"/>
  </mergeCells>
  <printOptions horizontalCentered="1"/>
  <pageMargins left="0.7" right="0.7" top="0.75" bottom="0.75" header="0.3" footer="0.3"/>
  <pageSetup scale="55" orientation="portrait" r:id="rId1"/>
  <headerFooter>
    <oddFooter xml:space="preserve">&amp;R9   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40625" defaultRowHeight="15.75"/>
  <cols>
    <col min="1" max="1" width="38.85546875" style="23" customWidth="1"/>
    <col min="2" max="7" width="11.85546875" style="23" bestFit="1" customWidth="1"/>
    <col min="8" max="8" width="11.5703125" style="23" bestFit="1" customWidth="1"/>
    <col min="9" max="9" width="11.5703125" style="23" customWidth="1"/>
    <col min="10" max="10" width="3.7109375" style="23" customWidth="1"/>
    <col min="11" max="11" width="50.42578125" style="23" customWidth="1"/>
    <col min="12" max="17" width="10.42578125" style="23" bestFit="1" customWidth="1"/>
    <col min="18" max="18" width="12" style="23" customWidth="1"/>
    <col min="19" max="16384" width="9.14062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5546875" defaultRowHeight="12.75"/>
  <cols>
    <col min="1" max="1" width="34.28515625" style="60" customWidth="1"/>
    <col min="2" max="2" width="11.28515625" style="60" customWidth="1"/>
    <col min="3" max="3" width="10.140625" style="60" customWidth="1"/>
    <col min="4" max="7" width="10.5703125" style="60" bestFit="1" customWidth="1"/>
    <col min="8" max="8" width="10.28515625" style="60" customWidth="1"/>
    <col min="9" max="9" width="9.42578125" style="60" bestFit="1" customWidth="1"/>
    <col min="10" max="10" width="33.5703125" style="103" customWidth="1"/>
    <col min="11" max="18" width="8.85546875" style="60"/>
    <col min="19" max="19" width="24.42578125" style="60" customWidth="1"/>
    <col min="20" max="20" width="13.28515625" style="60" bestFit="1" customWidth="1"/>
    <col min="21" max="21" width="7.85546875" style="60" customWidth="1"/>
    <col min="22" max="22" width="7" style="60" customWidth="1"/>
    <col min="23" max="23" width="8" style="60" customWidth="1"/>
    <col min="24" max="24" width="8.7109375" style="60" customWidth="1"/>
    <col min="25" max="25" width="8.28515625" style="60" customWidth="1"/>
    <col min="26" max="28" width="8.85546875" style="60"/>
    <col min="29" max="29" width="9.42578125" style="60" bestFit="1" customWidth="1"/>
    <col min="30" max="30" width="11.140625" style="60" bestFit="1" customWidth="1"/>
    <col min="31" max="32" width="9" style="60" bestFit="1" customWidth="1"/>
    <col min="33" max="16384" width="8.85546875" style="60"/>
  </cols>
  <sheetData>
    <row r="1" spans="1:26">
      <c r="A1" s="56" t="s">
        <v>103</v>
      </c>
      <c r="J1" s="58" t="s">
        <v>104</v>
      </c>
    </row>
    <row r="2" spans="1:26">
      <c r="F2" s="60" t="s">
        <v>105</v>
      </c>
    </row>
    <row r="3" spans="1:26">
      <c r="A3" s="64" t="s">
        <v>51</v>
      </c>
      <c r="B3" s="64">
        <v>2006</v>
      </c>
      <c r="C3" s="64">
        <v>2007</v>
      </c>
      <c r="D3" s="64">
        <v>2008</v>
      </c>
      <c r="E3" s="64">
        <v>2009</v>
      </c>
      <c r="F3" s="65">
        <v>2010</v>
      </c>
      <c r="G3" s="65" t="s">
        <v>70</v>
      </c>
      <c r="H3" s="65" t="s">
        <v>80</v>
      </c>
      <c r="I3" s="65" t="s">
        <v>102</v>
      </c>
      <c r="J3" s="66" t="s">
        <v>51</v>
      </c>
      <c r="K3" s="64">
        <v>2007</v>
      </c>
      <c r="L3" s="64">
        <v>2008</v>
      </c>
      <c r="M3" s="64">
        <v>2009</v>
      </c>
      <c r="N3" s="65">
        <v>2010</v>
      </c>
      <c r="O3" s="65" t="s">
        <v>70</v>
      </c>
      <c r="P3" s="65" t="s">
        <v>80</v>
      </c>
      <c r="Q3" s="65" t="s">
        <v>102</v>
      </c>
    </row>
    <row r="4" spans="1:26">
      <c r="A4" s="56" t="s">
        <v>31</v>
      </c>
      <c r="B4" s="69">
        <v>5415.0338278538902</v>
      </c>
      <c r="C4" s="69">
        <v>5322.0220925546382</v>
      </c>
      <c r="D4" s="69">
        <v>5716.0773508717084</v>
      </c>
      <c r="E4" s="69">
        <v>6129.095042970388</v>
      </c>
      <c r="F4" s="69">
        <v>6452.5012299999999</v>
      </c>
      <c r="G4" s="69">
        <v>6507.0967443967984</v>
      </c>
      <c r="H4" s="69">
        <v>6594.6204116331519</v>
      </c>
      <c r="I4" s="69">
        <v>6819.4745609292868</v>
      </c>
      <c r="J4" s="58" t="s">
        <v>31</v>
      </c>
      <c r="K4" s="70">
        <v>-1.7176575115896355</v>
      </c>
      <c r="L4" s="70">
        <v>7.4042394312557036</v>
      </c>
      <c r="M4" s="70">
        <v>7.2255441406105803</v>
      </c>
      <c r="N4" s="70">
        <v>5.2765732096214464</v>
      </c>
      <c r="O4" s="70">
        <v>0.84611397116771059</v>
      </c>
      <c r="P4" s="70">
        <v>1.3450494233349133</v>
      </c>
      <c r="Q4" s="70">
        <v>3.4096602269856788</v>
      </c>
      <c r="S4" s="129" t="s">
        <v>106</v>
      </c>
      <c r="T4" s="129" t="s">
        <v>107</v>
      </c>
    </row>
    <row r="5" spans="1:26">
      <c r="B5" s="130"/>
      <c r="C5" s="130"/>
      <c r="D5" s="130"/>
      <c r="E5" s="130"/>
      <c r="F5" s="130"/>
      <c r="G5" s="130"/>
      <c r="H5" s="130"/>
      <c r="S5" s="131" t="s">
        <v>108</v>
      </c>
      <c r="T5" s="132">
        <v>7.3870582337317643</v>
      </c>
    </row>
    <row r="6" spans="1:26">
      <c r="A6" s="60" t="s">
        <v>32</v>
      </c>
      <c r="B6" s="130">
        <v>3793.6819574757342</v>
      </c>
      <c r="C6" s="130">
        <v>3742.5960471347789</v>
      </c>
      <c r="D6" s="130">
        <v>4064.4593071883701</v>
      </c>
      <c r="E6" s="130">
        <v>4479.4262706341497</v>
      </c>
      <c r="F6" s="130">
        <v>4703.3999989999993</v>
      </c>
      <c r="G6" s="130">
        <v>4877.6072833807993</v>
      </c>
      <c r="H6" s="130">
        <v>4926.3833562146074</v>
      </c>
      <c r="I6" s="130">
        <v>5075.9818586342799</v>
      </c>
      <c r="J6" s="103" t="s">
        <v>32</v>
      </c>
      <c r="K6" s="133">
        <v>-1.3466049846452393</v>
      </c>
      <c r="L6" s="133">
        <v>8.6000000000000085</v>
      </c>
      <c r="M6" s="133">
        <v>10.209647386846072</v>
      </c>
      <c r="N6" s="133">
        <v>5.000053909451708</v>
      </c>
      <c r="O6" s="133">
        <v>3.7038585792796397</v>
      </c>
      <c r="P6" s="133">
        <v>1</v>
      </c>
      <c r="Q6" s="133">
        <v>3.0366800876540481</v>
      </c>
      <c r="S6" s="124" t="s">
        <v>109</v>
      </c>
      <c r="T6" s="134">
        <v>3.4096602269856788</v>
      </c>
    </row>
    <row r="7" spans="1:26">
      <c r="A7" s="60" t="s">
        <v>33</v>
      </c>
      <c r="B7" s="130">
        <v>537.18817130132459</v>
      </c>
      <c r="C7" s="130">
        <v>493.15620531424054</v>
      </c>
      <c r="D7" s="130">
        <v>509.06044759209732</v>
      </c>
      <c r="E7" s="130">
        <v>534.51346997170219</v>
      </c>
      <c r="F7" s="130">
        <v>676.69405298417496</v>
      </c>
      <c r="G7" s="130">
        <v>771.43122040195954</v>
      </c>
      <c r="H7" s="130">
        <v>718.20246619422437</v>
      </c>
      <c r="I7" s="130">
        <v>744.84391968182797</v>
      </c>
      <c r="J7" s="103" t="s">
        <v>33</v>
      </c>
      <c r="K7" s="75">
        <v>-8.196748986564188</v>
      </c>
      <c r="L7" s="75">
        <v>3.2249908054431842</v>
      </c>
      <c r="M7" s="75">
        <v>5</v>
      </c>
      <c r="N7" s="75">
        <v>26.599999999999994</v>
      </c>
      <c r="O7" s="75">
        <v>14.000000000000014</v>
      </c>
      <c r="P7" s="75">
        <v>-6.8999999999999915</v>
      </c>
      <c r="Q7" s="75">
        <v>3.7094628244285275</v>
      </c>
      <c r="S7" s="124" t="s">
        <v>110</v>
      </c>
      <c r="T7" s="134">
        <v>9.0975233254858381</v>
      </c>
    </row>
    <row r="8" spans="1:26">
      <c r="A8" s="60" t="s">
        <v>34</v>
      </c>
      <c r="B8" s="130">
        <v>437.09725333260457</v>
      </c>
      <c r="C8" s="130">
        <v>457.77915103181823</v>
      </c>
      <c r="D8" s="130">
        <v>481.14404086167349</v>
      </c>
      <c r="E8" s="130">
        <v>502.15328993482967</v>
      </c>
      <c r="F8" s="130">
        <v>525.500001</v>
      </c>
      <c r="G8" s="130">
        <v>552.30050105099997</v>
      </c>
      <c r="H8" s="130">
        <v>579.91552610354995</v>
      </c>
      <c r="I8" s="130">
        <v>610.55896602835242</v>
      </c>
      <c r="J8" s="103" t="s">
        <v>34</v>
      </c>
      <c r="K8" s="133">
        <v>4.7316466853833106</v>
      </c>
      <c r="L8" s="133">
        <v>5.1039654770628147</v>
      </c>
      <c r="M8" s="133">
        <v>4.3665196467010219</v>
      </c>
      <c r="N8" s="133">
        <v>4.6493195470650619</v>
      </c>
      <c r="O8" s="133">
        <v>5.0999999999999943</v>
      </c>
      <c r="P8" s="133">
        <v>5</v>
      </c>
      <c r="Q8" s="133">
        <v>5.2841213151673401</v>
      </c>
      <c r="S8" s="135" t="s">
        <v>111</v>
      </c>
      <c r="T8" s="136">
        <v>9.1938544356113425</v>
      </c>
    </row>
    <row r="9" spans="1:26">
      <c r="A9" s="60" t="s">
        <v>35</v>
      </c>
      <c r="B9" s="130">
        <v>736.00308898936498</v>
      </c>
      <c r="C9" s="130">
        <v>705.88126916661315</v>
      </c>
      <c r="D9" s="130">
        <v>682.44508318328474</v>
      </c>
      <c r="E9" s="130">
        <v>687.36015399999997</v>
      </c>
      <c r="F9" s="130">
        <v>756.58618000000013</v>
      </c>
      <c r="G9" s="130">
        <v>650.66411480000011</v>
      </c>
      <c r="H9" s="130">
        <v>641.7500164272401</v>
      </c>
      <c r="I9" s="130">
        <v>646.65180648215221</v>
      </c>
      <c r="J9" s="103" t="s">
        <v>35</v>
      </c>
      <c r="K9" s="133">
        <v>-4.0926213861565799</v>
      </c>
      <c r="L9" s="133">
        <v>-3.3201314451930273</v>
      </c>
      <c r="M9" s="133">
        <v>0.72021484773378575</v>
      </c>
      <c r="N9" s="133">
        <v>10.071288770108168</v>
      </c>
      <c r="O9" s="133">
        <v>-14</v>
      </c>
      <c r="P9" s="133">
        <v>-1.3700000000000045</v>
      </c>
      <c r="Q9" s="133">
        <v>0.76381611678040429</v>
      </c>
    </row>
    <row r="10" spans="1:26">
      <c r="A10" s="60" t="s">
        <v>36</v>
      </c>
      <c r="B10" s="130">
        <v>448.25152805618654</v>
      </c>
      <c r="C10" s="130">
        <v>415.76562522142734</v>
      </c>
      <c r="D10" s="130">
        <v>488.02891963837965</v>
      </c>
      <c r="E10" s="130">
        <v>460.15532840140935</v>
      </c>
      <c r="F10" s="130">
        <v>467.01504999999992</v>
      </c>
      <c r="G10" s="130">
        <v>426.52484516499993</v>
      </c>
      <c r="H10" s="130">
        <v>446.57151288775492</v>
      </c>
      <c r="I10" s="130">
        <v>486.28192978450238</v>
      </c>
      <c r="J10" s="103" t="s">
        <v>36</v>
      </c>
      <c r="K10" s="133">
        <v>-7.2472486542616394</v>
      </c>
      <c r="L10" s="133">
        <v>17.38077658018662</v>
      </c>
      <c r="M10" s="133">
        <v>-5.7114630128116488</v>
      </c>
      <c r="N10" s="133">
        <v>1.4907404468011691</v>
      </c>
      <c r="O10" s="133">
        <v>-8.6700000000000017</v>
      </c>
      <c r="P10" s="133">
        <v>4.6999999999999886</v>
      </c>
      <c r="Q10" s="133">
        <v>8.892286173822427</v>
      </c>
    </row>
    <row r="11" spans="1:26">
      <c r="B11" s="130"/>
      <c r="C11" s="130"/>
      <c r="D11" s="130"/>
      <c r="E11" s="130"/>
      <c r="F11" s="130"/>
      <c r="G11" s="130"/>
      <c r="H11" s="130"/>
      <c r="S11" s="137" t="s">
        <v>29</v>
      </c>
      <c r="T11" s="129">
        <v>2007</v>
      </c>
      <c r="U11" s="129">
        <v>2008</v>
      </c>
      <c r="V11" s="129">
        <v>2009</v>
      </c>
      <c r="W11" s="129">
        <v>2010</v>
      </c>
      <c r="X11" s="129">
        <v>2011</v>
      </c>
      <c r="Y11" s="138">
        <v>2012</v>
      </c>
      <c r="Z11" s="139">
        <v>2013</v>
      </c>
    </row>
    <row r="12" spans="1:26">
      <c r="A12" s="56" t="s">
        <v>37</v>
      </c>
      <c r="B12" s="69">
        <v>3704.3144819778067</v>
      </c>
      <c r="C12" s="69">
        <v>3929.5743425427536</v>
      </c>
      <c r="D12" s="69">
        <v>4521.8658471726521</v>
      </c>
      <c r="E12" s="69">
        <v>4724.7225206786188</v>
      </c>
      <c r="F12" s="69">
        <v>5052.9963974551301</v>
      </c>
      <c r="G12" s="69">
        <v>7157.0576410635567</v>
      </c>
      <c r="H12" s="69">
        <v>7658.7967278818132</v>
      </c>
      <c r="I12" s="69">
        <v>8355.5575466524078</v>
      </c>
      <c r="J12" s="58" t="s">
        <v>37</v>
      </c>
      <c r="K12" s="70">
        <v>6.0810134145164767</v>
      </c>
      <c r="L12" s="70">
        <v>15.072663169075923</v>
      </c>
      <c r="M12" s="70">
        <v>4.4861276376167751</v>
      </c>
      <c r="N12" s="70">
        <v>6.9480033026227517</v>
      </c>
      <c r="O12" s="70">
        <v>41.639872228448581</v>
      </c>
      <c r="P12" s="70">
        <v>7.0104100313449038</v>
      </c>
      <c r="Q12" s="70">
        <v>9.0975233254858381</v>
      </c>
      <c r="S12" s="140" t="s">
        <v>65</v>
      </c>
      <c r="T12" s="140">
        <v>-1.3466049846452393</v>
      </c>
      <c r="U12" s="140">
        <v>8.6000000000000085</v>
      </c>
      <c r="V12" s="140">
        <v>10.209647386846072</v>
      </c>
      <c r="W12" s="140">
        <v>5.000053909451708</v>
      </c>
      <c r="X12" s="140">
        <v>3.7038585792796397</v>
      </c>
      <c r="Y12" s="140">
        <v>1</v>
      </c>
      <c r="Z12" s="141">
        <v>3.0366800876540481</v>
      </c>
    </row>
    <row r="13" spans="1:26">
      <c r="A13" s="60" t="s">
        <v>112</v>
      </c>
      <c r="B13" s="130"/>
      <c r="C13" s="130"/>
      <c r="D13" s="130"/>
      <c r="E13" s="130"/>
      <c r="F13" s="130"/>
      <c r="G13" s="130"/>
      <c r="H13" s="40"/>
      <c r="J13" s="103" t="s">
        <v>112</v>
      </c>
      <c r="S13" s="142" t="s">
        <v>66</v>
      </c>
      <c r="T13" s="142">
        <v>4.7316466853833106</v>
      </c>
      <c r="U13" s="142">
        <v>5.1039654770628147</v>
      </c>
      <c r="V13" s="142">
        <v>4.3665196467010219</v>
      </c>
      <c r="W13" s="142">
        <v>4.6493195470650619</v>
      </c>
      <c r="X13" s="142">
        <v>5.0999999999999943</v>
      </c>
      <c r="Y13" s="142">
        <v>5</v>
      </c>
      <c r="Z13" s="143">
        <v>5.2841213151673401</v>
      </c>
    </row>
    <row r="14" spans="1:26">
      <c r="A14" s="60" t="s">
        <v>38</v>
      </c>
      <c r="B14" s="130">
        <v>497.44519969572951</v>
      </c>
      <c r="C14" s="130">
        <v>531.5802961133287</v>
      </c>
      <c r="D14" s="130">
        <v>544.44120883450603</v>
      </c>
      <c r="E14" s="130">
        <v>581.20000099999993</v>
      </c>
      <c r="F14" s="130">
        <v>690.23985600000003</v>
      </c>
      <c r="G14" s="130">
        <v>2115.5383043544439</v>
      </c>
      <c r="H14" s="130">
        <v>2221.3152195721664</v>
      </c>
      <c r="I14" s="130">
        <v>2612.2666982168676</v>
      </c>
      <c r="J14" s="103" t="s">
        <v>38</v>
      </c>
      <c r="K14" s="133">
        <v>6.8620817807626793</v>
      </c>
      <c r="L14" s="133">
        <v>2.4193734822773649</v>
      </c>
      <c r="M14" s="133">
        <v>6.7516550123353198</v>
      </c>
      <c r="N14" s="133">
        <v>18.761158777079928</v>
      </c>
      <c r="O14" s="133">
        <v>206.49321188349978</v>
      </c>
      <c r="P14" s="133">
        <v>5</v>
      </c>
      <c r="Q14" s="133">
        <v>17.599999999999994</v>
      </c>
      <c r="S14" s="142" t="s">
        <v>67</v>
      </c>
      <c r="T14" s="142">
        <v>-4.0926213861565799</v>
      </c>
      <c r="U14" s="142">
        <v>-3.3201314451930273</v>
      </c>
      <c r="V14" s="142">
        <v>0.72021484773378575</v>
      </c>
      <c r="W14" s="142">
        <v>10.071288770108168</v>
      </c>
      <c r="X14" s="142">
        <v>-14</v>
      </c>
      <c r="Y14" s="142">
        <v>-1.3700000000000045</v>
      </c>
      <c r="Z14" s="143">
        <v>0.76381611678040429</v>
      </c>
    </row>
    <row r="15" spans="1:26" ht="13.5" thickBot="1">
      <c r="A15" s="112" t="s">
        <v>82</v>
      </c>
      <c r="B15" s="130">
        <v>0</v>
      </c>
      <c r="C15" s="130">
        <v>0</v>
      </c>
      <c r="D15" s="130">
        <v>0</v>
      </c>
      <c r="E15" s="130">
        <v>0</v>
      </c>
      <c r="F15" s="130">
        <v>64.62</v>
      </c>
      <c r="G15" s="130">
        <v>1372.11</v>
      </c>
      <c r="H15" s="130">
        <v>1496.6975879999998</v>
      </c>
      <c r="I15" s="130">
        <v>2057.4718797271698</v>
      </c>
      <c r="J15" s="114" t="s">
        <v>82</v>
      </c>
      <c r="K15" s="133"/>
      <c r="L15" s="133"/>
      <c r="M15" s="133"/>
      <c r="N15" s="133"/>
      <c r="O15" s="133"/>
      <c r="P15" s="75">
        <v>9.0799999999999983</v>
      </c>
      <c r="Q15" s="75">
        <v>37.467441400538291</v>
      </c>
      <c r="S15" s="144" t="s">
        <v>68</v>
      </c>
      <c r="T15" s="144">
        <v>-7.2472486542616394</v>
      </c>
      <c r="U15" s="144">
        <v>17.38077658018662</v>
      </c>
      <c r="V15" s="144">
        <v>-5.7114630128116488</v>
      </c>
      <c r="W15" s="144">
        <v>1.4907404468011691</v>
      </c>
      <c r="X15" s="144">
        <v>-8.6700000000000017</v>
      </c>
      <c r="Y15" s="144">
        <v>4.6999999999999886</v>
      </c>
      <c r="Z15" s="145">
        <v>8.892286173822427</v>
      </c>
    </row>
    <row r="16" spans="1:26" ht="13.5" thickTop="1">
      <c r="A16" s="60" t="s">
        <v>39</v>
      </c>
      <c r="B16" s="130">
        <v>1823.4832603298671</v>
      </c>
      <c r="C16" s="130">
        <v>1801.3122840461203</v>
      </c>
      <c r="D16" s="130">
        <v>1867.9694015807725</v>
      </c>
      <c r="E16" s="130">
        <v>1843.5798967413004</v>
      </c>
      <c r="F16" s="130">
        <v>1983.7</v>
      </c>
      <c r="G16" s="130">
        <v>2320.9290000000001</v>
      </c>
      <c r="H16" s="130">
        <v>2436.9754500000004</v>
      </c>
      <c r="I16" s="130">
        <v>2497.8998362500001</v>
      </c>
      <c r="J16" s="103" t="s">
        <v>39</v>
      </c>
      <c r="K16" s="133">
        <v>-1.215858503671484</v>
      </c>
      <c r="L16" s="133">
        <v>3.7004753770360423</v>
      </c>
      <c r="M16" s="133">
        <v>-1.3056693979479661</v>
      </c>
      <c r="N16" s="133">
        <v>7.6004356256202925</v>
      </c>
      <c r="O16" s="133">
        <v>17</v>
      </c>
      <c r="P16" s="133">
        <v>5</v>
      </c>
      <c r="Q16" s="133">
        <v>2.4999999999999858</v>
      </c>
      <c r="S16" s="142" t="s">
        <v>113</v>
      </c>
    </row>
    <row r="17" spans="1:32">
      <c r="A17" s="60" t="s">
        <v>40</v>
      </c>
      <c r="B17" s="130">
        <v>142.71911509884251</v>
      </c>
      <c r="C17" s="130">
        <v>118.15348396860392</v>
      </c>
      <c r="D17" s="130">
        <v>141.10301794833273</v>
      </c>
      <c r="E17" s="130">
        <v>151.69193847708095</v>
      </c>
      <c r="F17" s="130">
        <v>170.28971799999999</v>
      </c>
      <c r="G17" s="130">
        <v>168.927400256</v>
      </c>
      <c r="H17" s="130">
        <v>187.64455620436479</v>
      </c>
      <c r="I17" s="130">
        <v>212.53699878210836</v>
      </c>
      <c r="J17" s="103" t="s">
        <v>40</v>
      </c>
      <c r="K17" s="133">
        <v>-17.212572480725683</v>
      </c>
      <c r="L17" s="133">
        <v>19.423493246993061</v>
      </c>
      <c r="M17" s="133">
        <v>7.5043898300074119</v>
      </c>
      <c r="N17" s="133">
        <v>12.260229323741527</v>
      </c>
      <c r="O17" s="133">
        <v>-0.79999999999999716</v>
      </c>
      <c r="P17" s="133">
        <v>11.079999999999998</v>
      </c>
      <c r="Q17" s="133">
        <v>13.265741933186192</v>
      </c>
    </row>
    <row r="18" spans="1:32">
      <c r="A18" s="60" t="s">
        <v>41</v>
      </c>
      <c r="B18" s="130">
        <v>224.3613600308218</v>
      </c>
      <c r="C18" s="130">
        <v>226.96636816948859</v>
      </c>
      <c r="D18" s="130">
        <v>228.88780012856219</v>
      </c>
      <c r="E18" s="130">
        <v>246.39794840645183</v>
      </c>
      <c r="F18" s="130">
        <v>259.36776900000001</v>
      </c>
      <c r="G18" s="130">
        <v>266.96724463170005</v>
      </c>
      <c r="H18" s="130">
        <v>272.27989279987088</v>
      </c>
      <c r="I18" s="130">
        <v>278.76274739034397</v>
      </c>
      <c r="J18" s="103" t="s">
        <v>41</v>
      </c>
      <c r="K18" s="133">
        <v>1.1610769957487008</v>
      </c>
      <c r="L18" s="133">
        <v>0.84657122311564592</v>
      </c>
      <c r="M18" s="133">
        <v>7.6501011709905384</v>
      </c>
      <c r="N18" s="133">
        <v>5.263769717819855</v>
      </c>
      <c r="O18" s="133">
        <v>2.9300000000000068</v>
      </c>
      <c r="P18" s="133">
        <v>1.9900000000000091</v>
      </c>
      <c r="Q18" s="133">
        <v>2.3809523809523796</v>
      </c>
      <c r="S18" s="137" t="s">
        <v>29</v>
      </c>
      <c r="T18" s="129">
        <v>2007</v>
      </c>
      <c r="U18" s="129">
        <v>2008</v>
      </c>
      <c r="V18" s="129">
        <v>2009</v>
      </c>
      <c r="W18" s="129">
        <v>2010</v>
      </c>
      <c r="X18" s="129">
        <v>2011</v>
      </c>
      <c r="Y18" s="138">
        <v>2012</v>
      </c>
      <c r="Z18" s="139">
        <v>2013</v>
      </c>
    </row>
    <row r="19" spans="1:32">
      <c r="A19" s="60" t="s">
        <v>42</v>
      </c>
      <c r="B19" s="130">
        <v>1016.3055468225463</v>
      </c>
      <c r="C19" s="130">
        <v>1251.5619102452122</v>
      </c>
      <c r="D19" s="130">
        <v>1739.464418680479</v>
      </c>
      <c r="E19" s="130">
        <v>1901.8527360537855</v>
      </c>
      <c r="F19" s="130">
        <v>1949.39905445513</v>
      </c>
      <c r="G19" s="130">
        <v>2284.6956918214123</v>
      </c>
      <c r="H19" s="130">
        <v>2540.5816093054109</v>
      </c>
      <c r="I19" s="130">
        <v>2754.0912660130884</v>
      </c>
      <c r="J19" s="103" t="s">
        <v>42</v>
      </c>
      <c r="K19" s="133">
        <v>23.148192407115076</v>
      </c>
      <c r="L19" s="133">
        <v>38.983489705249553</v>
      </c>
      <c r="M19" s="133">
        <v>9.3355354458179107</v>
      </c>
      <c r="N19" s="133">
        <v>2.4999999999999858</v>
      </c>
      <c r="O19" s="133">
        <v>17.199999999999989</v>
      </c>
      <c r="P19" s="133">
        <v>11.200000000000017</v>
      </c>
      <c r="Q19" s="133">
        <v>8.4039676555027256</v>
      </c>
      <c r="S19" s="146" t="s">
        <v>8</v>
      </c>
      <c r="T19" s="147">
        <v>6.8620817807626793</v>
      </c>
      <c r="U19" s="147">
        <v>2.4193734822773649</v>
      </c>
      <c r="V19" s="147">
        <v>6.7516550123353198</v>
      </c>
      <c r="W19" s="147">
        <v>18.761158777079928</v>
      </c>
      <c r="X19" s="147">
        <v>206.49321188349978</v>
      </c>
      <c r="Y19" s="147">
        <v>5</v>
      </c>
      <c r="Z19" s="141">
        <v>17.599999999999994</v>
      </c>
    </row>
    <row r="20" spans="1:32">
      <c r="B20" s="130"/>
      <c r="C20" s="130"/>
      <c r="D20" s="130"/>
      <c r="E20" s="41"/>
      <c r="F20" s="130">
        <v>24</v>
      </c>
      <c r="G20" s="130">
        <v>27</v>
      </c>
      <c r="H20" s="130"/>
      <c r="O20" s="133"/>
      <c r="S20" s="124" t="s">
        <v>9</v>
      </c>
      <c r="T20" s="148">
        <v>-1.215858503671484</v>
      </c>
      <c r="U20" s="148">
        <v>3.7004753770360423</v>
      </c>
      <c r="V20" s="148">
        <v>-1.3056693979479661</v>
      </c>
      <c r="W20" s="148">
        <v>7.6004356256202925</v>
      </c>
      <c r="X20" s="148">
        <v>17</v>
      </c>
      <c r="Y20" s="148">
        <v>5</v>
      </c>
      <c r="Z20" s="143">
        <v>2.4999999999999858</v>
      </c>
    </row>
    <row r="21" spans="1:32">
      <c r="A21" s="56" t="s">
        <v>43</v>
      </c>
      <c r="B21" s="69">
        <v>8690.3761134358065</v>
      </c>
      <c r="C21" s="69">
        <v>9358.3495223661885</v>
      </c>
      <c r="D21" s="69">
        <v>10105.970206031943</v>
      </c>
      <c r="E21" s="69">
        <v>10666.89462891631</v>
      </c>
      <c r="F21" s="69">
        <v>11714.246203111526</v>
      </c>
      <c r="G21" s="69">
        <v>12812.716810987617</v>
      </c>
      <c r="H21" s="69">
        <v>14124.922687682138</v>
      </c>
      <c r="I21" s="69">
        <v>15423.547518730273</v>
      </c>
      <c r="J21" s="58" t="s">
        <v>43</v>
      </c>
      <c r="K21" s="70">
        <v>7.6863578769353751</v>
      </c>
      <c r="L21" s="70">
        <v>7.9888091578430789</v>
      </c>
      <c r="M21" s="70">
        <v>5.5504262475419637</v>
      </c>
      <c r="N21" s="70">
        <v>9.8187111678782912</v>
      </c>
      <c r="O21" s="70">
        <v>9.3772197444878458</v>
      </c>
      <c r="P21" s="70">
        <v>10.241433538663955</v>
      </c>
      <c r="Q21" s="70">
        <v>9.1938544356113425</v>
      </c>
      <c r="S21" s="124" t="s">
        <v>57</v>
      </c>
      <c r="T21" s="148">
        <v>-17.212572480725683</v>
      </c>
      <c r="U21" s="148">
        <v>19.423493246993061</v>
      </c>
      <c r="V21" s="148">
        <v>7.5043898300074119</v>
      </c>
      <c r="W21" s="148">
        <v>12.260229323741527</v>
      </c>
      <c r="X21" s="148">
        <v>-0.79999999999999716</v>
      </c>
      <c r="Y21" s="148">
        <v>11.079999999999998</v>
      </c>
      <c r="Z21" s="143">
        <v>13.265741933186192</v>
      </c>
    </row>
    <row r="22" spans="1:32">
      <c r="B22" s="130"/>
      <c r="C22" s="130"/>
      <c r="D22" s="130"/>
      <c r="E22" s="130"/>
      <c r="F22" s="130"/>
      <c r="G22" s="130"/>
      <c r="H22" s="130"/>
      <c r="S22" s="124" t="s">
        <v>58</v>
      </c>
      <c r="T22" s="148">
        <v>1.1610769957487008</v>
      </c>
      <c r="U22" s="148">
        <v>0.84657122311564592</v>
      </c>
      <c r="V22" s="148">
        <v>7.6501011709905384</v>
      </c>
      <c r="W22" s="148">
        <v>5.263769717819855</v>
      </c>
      <c r="X22" s="148">
        <v>2.9300000000000068</v>
      </c>
      <c r="Y22" s="148">
        <v>1.9900000000000091</v>
      </c>
      <c r="Z22" s="143">
        <v>2.3809523809523796</v>
      </c>
    </row>
    <row r="23" spans="1:32" ht="13.5" thickBot="1">
      <c r="A23" s="60" t="s">
        <v>44</v>
      </c>
      <c r="B23" s="130">
        <v>1140.6992353102196</v>
      </c>
      <c r="C23" s="130">
        <v>1202.6216724278104</v>
      </c>
      <c r="D23" s="130">
        <v>1316.9256762063744</v>
      </c>
      <c r="E23" s="130">
        <v>1387.9310089999999</v>
      </c>
      <c r="F23" s="130">
        <v>1573.0945219999999</v>
      </c>
      <c r="G23" s="130">
        <v>1745.7988326113173</v>
      </c>
      <c r="H23" s="130">
        <v>1846.5139672646642</v>
      </c>
      <c r="I23" s="130">
        <v>1874.2116767736341</v>
      </c>
      <c r="J23" s="103" t="s">
        <v>44</v>
      </c>
      <c r="K23" s="133">
        <v>5.428463104102164</v>
      </c>
      <c r="L23" s="133">
        <v>9.504568760000069</v>
      </c>
      <c r="M23" s="133">
        <v>5.3917494416365344</v>
      </c>
      <c r="N23" s="133">
        <v>13.340973852397013</v>
      </c>
      <c r="O23" s="133">
        <v>10.9786353074159</v>
      </c>
      <c r="P23" s="133">
        <v>5.7690000000000055</v>
      </c>
      <c r="Q23" s="133">
        <v>1.4999999999999858</v>
      </c>
      <c r="S23" s="149" t="s">
        <v>25</v>
      </c>
      <c r="T23" s="150">
        <v>23.148192407115076</v>
      </c>
      <c r="U23" s="150">
        <v>38.983489705249553</v>
      </c>
      <c r="V23" s="150">
        <v>9.3355354458179107</v>
      </c>
      <c r="W23" s="150">
        <v>2.4999999999999858</v>
      </c>
      <c r="X23" s="150">
        <v>17.199999999999989</v>
      </c>
      <c r="Y23" s="150">
        <v>11.200000000000017</v>
      </c>
      <c r="Z23" s="145">
        <v>8.4039676555027256</v>
      </c>
    </row>
    <row r="24" spans="1:32" ht="13.5" thickTop="1">
      <c r="A24" s="60" t="s">
        <v>45</v>
      </c>
      <c r="B24" s="130">
        <v>894.08203413493095</v>
      </c>
      <c r="C24" s="130">
        <v>916.59233209358729</v>
      </c>
      <c r="D24" s="130">
        <v>999.77812513400113</v>
      </c>
      <c r="E24" s="130">
        <v>962.00084100000004</v>
      </c>
      <c r="F24" s="130">
        <v>987.85721299999989</v>
      </c>
      <c r="G24" s="130">
        <v>1023.2668728240949</v>
      </c>
      <c r="H24" s="130">
        <v>1155.8822595420975</v>
      </c>
      <c r="I24" s="130">
        <v>1314.1026746218627</v>
      </c>
      <c r="J24" s="103" t="s">
        <v>45</v>
      </c>
      <c r="K24" s="133">
        <v>2.5176993943778427</v>
      </c>
      <c r="L24" s="133">
        <v>9.0755497430803587</v>
      </c>
      <c r="M24" s="133">
        <v>-3.7785667823986131</v>
      </c>
      <c r="N24" s="133">
        <v>2.6877702074690717</v>
      </c>
      <c r="O24" s="133">
        <v>3.5844917016458595</v>
      </c>
      <c r="P24" s="133">
        <v>12.959999999999994</v>
      </c>
      <c r="Q24" s="133">
        <v>13.688281291075796</v>
      </c>
    </row>
    <row r="25" spans="1:32">
      <c r="A25" s="60" t="s">
        <v>46</v>
      </c>
      <c r="B25" s="130">
        <v>2357.2216847258742</v>
      </c>
      <c r="C25" s="130">
        <v>2573.4037110869308</v>
      </c>
      <c r="D25" s="130">
        <v>2671.9100022865191</v>
      </c>
      <c r="E25" s="130">
        <v>2790.1362986905042</v>
      </c>
      <c r="F25" s="130">
        <v>3014.3079710000002</v>
      </c>
      <c r="G25" s="130">
        <v>3345.8818478100006</v>
      </c>
      <c r="H25" s="130">
        <v>3673.7782688953812</v>
      </c>
      <c r="I25" s="130">
        <v>4022.7872044404421</v>
      </c>
      <c r="J25" s="103" t="s">
        <v>46</v>
      </c>
      <c r="K25" s="133">
        <v>9.1710519957395036</v>
      </c>
      <c r="L25" s="133">
        <v>3.8278599962841469</v>
      </c>
      <c r="M25" s="133">
        <v>4.4247858761264922</v>
      </c>
      <c r="N25" s="133">
        <v>8.0344344616679422</v>
      </c>
      <c r="O25" s="133">
        <v>11.000000000000014</v>
      </c>
      <c r="P25" s="133">
        <v>9.8000000000000114</v>
      </c>
      <c r="Q25" s="133">
        <v>9.5</v>
      </c>
    </row>
    <row r="26" spans="1:32">
      <c r="A26" s="60" t="s">
        <v>47</v>
      </c>
      <c r="B26" s="130">
        <v>483.03722895626902</v>
      </c>
      <c r="C26" s="130">
        <v>502.841755343476</v>
      </c>
      <c r="D26" s="130">
        <v>600.89589763545382</v>
      </c>
      <c r="E26" s="130">
        <v>624.16471600000011</v>
      </c>
      <c r="F26" s="130">
        <v>776.90601500000025</v>
      </c>
      <c r="G26" s="130">
        <v>908.98003755000025</v>
      </c>
      <c r="H26" s="130">
        <v>1121.6813663367002</v>
      </c>
      <c r="I26" s="130">
        <v>1398.4001594119641</v>
      </c>
      <c r="J26" s="103" t="s">
        <v>47</v>
      </c>
      <c r="K26" s="133">
        <v>4.0999999999999943</v>
      </c>
      <c r="L26" s="133">
        <v>19.5</v>
      </c>
      <c r="M26" s="133">
        <v>3.8723543389312312</v>
      </c>
      <c r="N26" s="133">
        <v>24.47131263344275</v>
      </c>
      <c r="O26" s="133">
        <v>17</v>
      </c>
      <c r="P26" s="133">
        <v>23.400000000000006</v>
      </c>
      <c r="Q26" s="133">
        <v>24.669999999999987</v>
      </c>
    </row>
    <row r="27" spans="1:32">
      <c r="A27" s="60" t="s">
        <v>114</v>
      </c>
      <c r="B27" s="130">
        <v>472.85610000000003</v>
      </c>
      <c r="C27" s="130">
        <v>559.76896800603345</v>
      </c>
      <c r="D27" s="130">
        <v>620.12126920962771</v>
      </c>
      <c r="E27" s="130">
        <v>677.93816802119284</v>
      </c>
      <c r="F27" s="130">
        <v>791.49056399999995</v>
      </c>
      <c r="G27" s="130">
        <v>799.40546963999998</v>
      </c>
      <c r="H27" s="130">
        <v>983.26872765719997</v>
      </c>
      <c r="I27" s="130">
        <v>1101.9487266185729</v>
      </c>
      <c r="J27" s="103" t="s">
        <v>114</v>
      </c>
      <c r="K27" s="133">
        <v>18.380405371958489</v>
      </c>
      <c r="L27" s="133">
        <v>10.781644687910557</v>
      </c>
      <c r="M27" s="133">
        <v>9.3234826286889643</v>
      </c>
      <c r="N27" s="133">
        <v>16.749668529543158</v>
      </c>
      <c r="O27" s="133">
        <v>1</v>
      </c>
      <c r="P27" s="133">
        <v>23</v>
      </c>
      <c r="Q27" s="133">
        <v>12.069945440464451</v>
      </c>
    </row>
    <row r="28" spans="1:32" ht="25.5">
      <c r="A28" s="151" t="s">
        <v>115</v>
      </c>
      <c r="B28" s="130">
        <v>913.92707483695062</v>
      </c>
      <c r="C28" s="130">
        <v>943.5159662053486</v>
      </c>
      <c r="D28" s="130">
        <v>943.19960929380909</v>
      </c>
      <c r="E28" s="130">
        <v>944.79098694112065</v>
      </c>
      <c r="F28" s="130">
        <v>1076.0488511115263</v>
      </c>
      <c r="G28" s="130">
        <v>1227.139823538203</v>
      </c>
      <c r="H28" s="130">
        <v>1387.9304335031202</v>
      </c>
      <c r="I28" s="130">
        <v>1493.722475346638</v>
      </c>
      <c r="J28" s="103" t="s">
        <v>115</v>
      </c>
      <c r="K28" s="133">
        <v>3.2375549628701918</v>
      </c>
      <c r="L28" s="133">
        <v>-3.3529576909202774E-2</v>
      </c>
      <c r="M28" s="133">
        <v>0.16872119449911338</v>
      </c>
      <c r="N28" s="133">
        <v>13.892793854370851</v>
      </c>
      <c r="O28" s="133">
        <v>14.041274452419543</v>
      </c>
      <c r="P28" s="133">
        <v>13.102876044011907</v>
      </c>
      <c r="Q28" s="133">
        <v>7.6222870606345907</v>
      </c>
    </row>
    <row r="29" spans="1:32" ht="25.5">
      <c r="A29" s="151" t="s">
        <v>53</v>
      </c>
      <c r="B29" s="130">
        <v>862.13806675830995</v>
      </c>
      <c r="C29" s="130">
        <v>959.55966830199895</v>
      </c>
      <c r="D29" s="130">
        <v>1081.7510171692327</v>
      </c>
      <c r="E29" s="130">
        <v>1208.1798796532601</v>
      </c>
      <c r="F29" s="130">
        <v>1248.961399</v>
      </c>
      <c r="G29" s="130">
        <v>1341.3845425260001</v>
      </c>
      <c r="H29" s="130">
        <v>1397.1861394950818</v>
      </c>
      <c r="I29" s="130">
        <v>1466.219887921573</v>
      </c>
      <c r="J29" s="103" t="s">
        <v>53</v>
      </c>
      <c r="K29" s="133">
        <v>11.299999999999997</v>
      </c>
      <c r="L29" s="133">
        <v>12.734106372296679</v>
      </c>
      <c r="M29" s="133">
        <v>11.687427187715656</v>
      </c>
      <c r="N29" s="133">
        <v>3.3754509600378384</v>
      </c>
      <c r="O29" s="133">
        <v>7.4000000000000057</v>
      </c>
      <c r="P29" s="133">
        <v>4.1600000000000108</v>
      </c>
      <c r="Q29" s="133">
        <v>4.9409127728277298</v>
      </c>
      <c r="S29" s="152" t="s">
        <v>106</v>
      </c>
      <c r="T29" s="64">
        <v>2006</v>
      </c>
      <c r="U29" s="64">
        <v>2007</v>
      </c>
      <c r="V29" s="64">
        <v>2008</v>
      </c>
      <c r="W29" s="64">
        <v>2009</v>
      </c>
      <c r="X29" s="64">
        <v>2010</v>
      </c>
      <c r="Y29" s="64">
        <v>2011</v>
      </c>
      <c r="Z29" s="153">
        <v>2012</v>
      </c>
      <c r="AA29" s="64">
        <v>2013</v>
      </c>
      <c r="AB29" s="64"/>
      <c r="AC29" s="154" t="s">
        <v>106</v>
      </c>
      <c r="AD29" s="155" t="s">
        <v>109</v>
      </c>
      <c r="AE29" s="155" t="s">
        <v>110</v>
      </c>
      <c r="AF29" s="155" t="s">
        <v>116</v>
      </c>
    </row>
    <row r="30" spans="1:32">
      <c r="A30" s="60" t="s">
        <v>54</v>
      </c>
      <c r="B30" s="130">
        <v>654.95995300000004</v>
      </c>
      <c r="C30" s="130">
        <v>720.45594830000016</v>
      </c>
      <c r="D30" s="130">
        <v>814.29858208688984</v>
      </c>
      <c r="E30" s="130">
        <v>914.89015573904624</v>
      </c>
      <c r="F30" s="130">
        <v>963.21807600000022</v>
      </c>
      <c r="G30" s="130">
        <v>999.82036288800032</v>
      </c>
      <c r="H30" s="130">
        <v>1066.8083272014962</v>
      </c>
      <c r="I30" s="130">
        <v>1116.1011886733211</v>
      </c>
      <c r="J30" s="103" t="s">
        <v>54</v>
      </c>
      <c r="K30" s="133">
        <v>10.000000000000014</v>
      </c>
      <c r="L30" s="133">
        <v>13.025450620308192</v>
      </c>
      <c r="M30" s="133">
        <v>12.353155938741736</v>
      </c>
      <c r="N30" s="133">
        <v>5.2823740596394089</v>
      </c>
      <c r="O30" s="133">
        <v>3.7999999999999972</v>
      </c>
      <c r="P30" s="133">
        <v>6.6999999999999886</v>
      </c>
      <c r="Q30" s="133">
        <v>4.6205921171549278</v>
      </c>
      <c r="S30" s="146" t="s">
        <v>109</v>
      </c>
      <c r="T30" s="156">
        <v>30.404927662886365</v>
      </c>
      <c r="U30" s="156">
        <v>29.050053387201803</v>
      </c>
      <c r="V30" s="156">
        <v>30.961901842183547</v>
      </c>
      <c r="W30" s="156">
        <v>31.806457895458788</v>
      </c>
      <c r="X30" s="156">
        <v>29.754109523949023</v>
      </c>
      <c r="Y30" s="156">
        <v>25.343404114022185</v>
      </c>
      <c r="Z30" s="156">
        <v>22.665015131661136</v>
      </c>
      <c r="AA30" s="156">
        <v>21.26164437426203</v>
      </c>
      <c r="AB30" s="156"/>
      <c r="AC30" s="157">
        <v>2006</v>
      </c>
      <c r="AD30" s="158">
        <v>30.404927662886365</v>
      </c>
      <c r="AE30" s="158">
        <v>20.799392477619179</v>
      </c>
      <c r="AF30" s="158">
        <v>48.795679859494456</v>
      </c>
    </row>
    <row r="31" spans="1:32">
      <c r="A31" s="60" t="s">
        <v>55</v>
      </c>
      <c r="B31" s="130">
        <v>249.83920972583735</v>
      </c>
      <c r="C31" s="130">
        <v>259.27272368374065</v>
      </c>
      <c r="D31" s="130">
        <v>270.78237328234979</v>
      </c>
      <c r="E31" s="130">
        <v>311.81224933890746</v>
      </c>
      <c r="F31" s="130">
        <v>346.86159199999997</v>
      </c>
      <c r="G31" s="130">
        <v>364.20467159999998</v>
      </c>
      <c r="H31" s="130">
        <v>392.97684065639999</v>
      </c>
      <c r="I31" s="130">
        <v>437.15759929343216</v>
      </c>
      <c r="J31" s="103" t="s">
        <v>55</v>
      </c>
      <c r="K31" s="133">
        <v>3.7758340527314544</v>
      </c>
      <c r="L31" s="133">
        <v>4.4392057271124941</v>
      </c>
      <c r="M31" s="133">
        <v>15.152343765661243</v>
      </c>
      <c r="N31" s="133">
        <v>11.240527828974905</v>
      </c>
      <c r="O31" s="133">
        <v>5</v>
      </c>
      <c r="P31" s="133">
        <v>7.8999999999999915</v>
      </c>
      <c r="Q31" s="133">
        <v>11.24258583870639</v>
      </c>
      <c r="S31" s="124" t="s">
        <v>110</v>
      </c>
      <c r="T31" s="159">
        <v>20.799392477619179</v>
      </c>
      <c r="U31" s="159">
        <v>20.746856189008966</v>
      </c>
      <c r="V31" s="159">
        <v>20.424559090022186</v>
      </c>
      <c r="W31" s="159">
        <v>18.999786882845886</v>
      </c>
      <c r="X31" s="159">
        <v>19.117072247173073</v>
      </c>
      <c r="Y31" s="159">
        <v>25.557552334984933</v>
      </c>
      <c r="Z31" s="159">
        <v>27.347526483958042</v>
      </c>
      <c r="AA31" s="159">
        <v>28.137902259407809</v>
      </c>
      <c r="AB31" s="159"/>
      <c r="AC31" s="157">
        <v>2007</v>
      </c>
      <c r="AD31" s="158">
        <v>29.050053387201803</v>
      </c>
      <c r="AE31" s="158">
        <v>20.746856189008966</v>
      </c>
      <c r="AF31" s="158">
        <v>50.203090423789234</v>
      </c>
    </row>
    <row r="32" spans="1:32">
      <c r="A32" s="60" t="s">
        <v>117</v>
      </c>
      <c r="B32" s="130">
        <v>661.61552598741434</v>
      </c>
      <c r="C32" s="130">
        <v>720.31677691726304</v>
      </c>
      <c r="D32" s="130">
        <v>786.30765372768735</v>
      </c>
      <c r="E32" s="130">
        <v>845.05032453227989</v>
      </c>
      <c r="F32" s="130">
        <v>935.5</v>
      </c>
      <c r="G32" s="130">
        <v>1056.8343499999999</v>
      </c>
      <c r="H32" s="130">
        <v>1098.8963571299998</v>
      </c>
      <c r="I32" s="130">
        <v>1198.8959256288299</v>
      </c>
      <c r="J32" s="103" t="s">
        <v>117</v>
      </c>
      <c r="K32" s="133">
        <v>8.8724113362124228</v>
      </c>
      <c r="L32" s="133">
        <v>9.1613688484176663</v>
      </c>
      <c r="M32" s="133">
        <v>7.4706980818650663</v>
      </c>
      <c r="N32" s="133">
        <v>10.703466153661594</v>
      </c>
      <c r="O32" s="133">
        <v>12.969999999999999</v>
      </c>
      <c r="P32" s="133">
        <v>3.980000000000004</v>
      </c>
      <c r="Q32" s="133">
        <v>9.0999999999999943</v>
      </c>
      <c r="S32" s="135" t="s">
        <v>116</v>
      </c>
      <c r="T32" s="160">
        <v>48.795679859494456</v>
      </c>
      <c r="U32" s="160">
        <v>50.203090423789234</v>
      </c>
      <c r="V32" s="160">
        <v>48.613539067794278</v>
      </c>
      <c r="W32" s="160">
        <v>49.193755221695312</v>
      </c>
      <c r="X32" s="160">
        <v>51.128818228877904</v>
      </c>
      <c r="Y32" s="160">
        <v>49.099043550992889</v>
      </c>
      <c r="Z32" s="160">
        <v>49.987458384380822</v>
      </c>
      <c r="AA32" s="160">
        <v>50.600453366330164</v>
      </c>
      <c r="AC32" s="157">
        <v>2008</v>
      </c>
      <c r="AD32" s="158">
        <v>30.961901842183547</v>
      </c>
      <c r="AE32" s="158">
        <v>20.424559090022186</v>
      </c>
      <c r="AF32" s="158">
        <v>48.613539067794278</v>
      </c>
    </row>
    <row r="33" spans="1:32">
      <c r="B33" s="130"/>
      <c r="C33" s="130"/>
      <c r="D33" s="130"/>
      <c r="E33" s="130"/>
      <c r="F33" s="130"/>
      <c r="G33" s="130"/>
      <c r="H33" s="130"/>
      <c r="AC33" s="157">
        <v>2009</v>
      </c>
      <c r="AD33" s="158">
        <v>31.806457895458788</v>
      </c>
      <c r="AE33" s="158">
        <v>18.999786882845886</v>
      </c>
      <c r="AF33" s="158">
        <v>49.193755221695312</v>
      </c>
    </row>
    <row r="34" spans="1:32">
      <c r="A34" s="56" t="s">
        <v>48</v>
      </c>
      <c r="B34" s="69">
        <v>17809.724423267504</v>
      </c>
      <c r="C34" s="69">
        <v>18609.94595746358</v>
      </c>
      <c r="D34" s="69">
        <v>20343.913404076302</v>
      </c>
      <c r="E34" s="69">
        <v>21520.712192565319</v>
      </c>
      <c r="F34" s="69">
        <v>23219.743830566658</v>
      </c>
      <c r="G34" s="69">
        <v>26476.871196447973</v>
      </c>
      <c r="H34" s="69">
        <v>28378.339827197102</v>
      </c>
      <c r="I34" s="69">
        <v>30598.57962631197</v>
      </c>
      <c r="J34" s="58" t="s">
        <v>48</v>
      </c>
      <c r="K34" s="70">
        <v>4.4931719052913905</v>
      </c>
      <c r="L34" s="70">
        <v>9.3174233314595227</v>
      </c>
      <c r="M34" s="70">
        <v>5.7845251555839923</v>
      </c>
      <c r="N34" s="70">
        <v>7.8948671530875174</v>
      </c>
      <c r="O34" s="70">
        <v>14.027404391919291</v>
      </c>
      <c r="P34" s="70">
        <v>7.1816213352438041</v>
      </c>
      <c r="Q34" s="70">
        <v>7.8237127775425677</v>
      </c>
      <c r="AC34" s="157">
        <v>2010</v>
      </c>
      <c r="AD34" s="158">
        <v>29.754109523949023</v>
      </c>
      <c r="AE34" s="158">
        <v>19.117072247173073</v>
      </c>
      <c r="AF34" s="158">
        <v>51.128818228877904</v>
      </c>
    </row>
    <row r="35" spans="1:32">
      <c r="B35" s="130"/>
      <c r="C35" s="130"/>
      <c r="D35" s="130"/>
      <c r="E35" s="130"/>
      <c r="F35" s="130"/>
      <c r="G35" s="130"/>
      <c r="H35" s="130"/>
      <c r="AC35" s="157">
        <v>2011</v>
      </c>
      <c r="AD35" s="158">
        <v>25.343404114022185</v>
      </c>
      <c r="AE35" s="158">
        <v>25.557552334984933</v>
      </c>
      <c r="AF35" s="158">
        <v>49.099043550992889</v>
      </c>
    </row>
    <row r="36" spans="1:32">
      <c r="A36" s="60" t="s">
        <v>118</v>
      </c>
      <c r="B36" s="130">
        <v>1301.577312383316</v>
      </c>
      <c r="C36" s="130">
        <v>1753.437955315836</v>
      </c>
      <c r="D36" s="130">
        <v>1248</v>
      </c>
      <c r="E36" s="130">
        <v>933.77661909727419</v>
      </c>
      <c r="F36" s="130">
        <v>1032.2005040000004</v>
      </c>
      <c r="G36" s="130">
        <v>1414.5</v>
      </c>
      <c r="H36" s="130">
        <v>1720.6</v>
      </c>
      <c r="I36" s="130">
        <v>1723.7864136560636</v>
      </c>
      <c r="J36" s="103" t="s">
        <v>118</v>
      </c>
      <c r="K36" s="133"/>
      <c r="L36" s="133"/>
      <c r="M36" s="133"/>
      <c r="N36" s="133"/>
      <c r="O36" s="133"/>
      <c r="P36" s="133"/>
      <c r="Q36" s="133"/>
      <c r="AC36" s="157">
        <v>2012</v>
      </c>
      <c r="AD36" s="158">
        <v>22.665015131661136</v>
      </c>
      <c r="AE36" s="158">
        <v>27.347526483958042</v>
      </c>
      <c r="AF36" s="158">
        <v>49.987458384380822</v>
      </c>
    </row>
    <row r="37" spans="1:32">
      <c r="B37" s="130"/>
      <c r="C37" s="130"/>
      <c r="D37" s="130"/>
      <c r="E37" s="130"/>
      <c r="F37" s="130"/>
      <c r="G37" s="130"/>
      <c r="H37" s="130"/>
      <c r="AC37" s="161">
        <v>2013</v>
      </c>
      <c r="AD37" s="162">
        <v>21.26164437426203</v>
      </c>
      <c r="AE37" s="162">
        <v>28.137902259407809</v>
      </c>
      <c r="AF37" s="162">
        <v>50.600453366330164</v>
      </c>
    </row>
    <row r="38" spans="1:32" ht="26.25" thickBot="1">
      <c r="A38" s="107" t="s">
        <v>50</v>
      </c>
      <c r="B38" s="108">
        <v>18706.02326377964</v>
      </c>
      <c r="C38" s="108">
        <v>19913.875009017123</v>
      </c>
      <c r="D38" s="108">
        <v>21591.913404076302</v>
      </c>
      <c r="E38" s="108">
        <v>22454.488811662592</v>
      </c>
      <c r="F38" s="108">
        <v>24251.944334566659</v>
      </c>
      <c r="G38" s="108">
        <v>27891.371196447973</v>
      </c>
      <c r="H38" s="108">
        <v>30098.9398271971</v>
      </c>
      <c r="I38" s="108">
        <v>32322.366039968034</v>
      </c>
      <c r="J38" s="109" t="s">
        <v>50</v>
      </c>
      <c r="K38" s="110">
        <v>6.457020437776535</v>
      </c>
      <c r="L38" s="110">
        <v>8.4264784945137734</v>
      </c>
      <c r="M38" s="110">
        <v>3.9949002732821555</v>
      </c>
      <c r="N38" s="110">
        <v>8.00488284538676</v>
      </c>
      <c r="O38" s="110">
        <v>15.00674260040249</v>
      </c>
      <c r="P38" s="110">
        <v>7.9148802516753562</v>
      </c>
      <c r="Q38" s="110">
        <v>7.3870582337317643</v>
      </c>
    </row>
    <row r="39" spans="1:32" ht="13.5" thickTop="1">
      <c r="A39" s="60" t="s">
        <v>119</v>
      </c>
      <c r="B39" s="163"/>
      <c r="C39" s="163"/>
      <c r="D39" s="163"/>
      <c r="F39" s="40"/>
      <c r="G39" s="40"/>
      <c r="H39" s="40" t="s">
        <v>112</v>
      </c>
      <c r="J39" s="103" t="s">
        <v>120</v>
      </c>
    </row>
    <row r="40" spans="1:32">
      <c r="A40" s="112" t="s">
        <v>121</v>
      </c>
      <c r="F40" s="117"/>
      <c r="G40" s="117"/>
      <c r="H40" s="117"/>
      <c r="J40" s="114" t="s">
        <v>121</v>
      </c>
    </row>
    <row r="41" spans="1:32">
      <c r="A41" s="112" t="s">
        <v>122</v>
      </c>
      <c r="G41" s="40"/>
      <c r="H41" s="40"/>
      <c r="J41" s="114" t="s">
        <v>122</v>
      </c>
    </row>
    <row r="42" spans="1:32">
      <c r="F42" s="117"/>
      <c r="G42" s="117"/>
      <c r="H42" s="117"/>
    </row>
    <row r="43" spans="1:32">
      <c r="A43" s="56" t="s">
        <v>123</v>
      </c>
      <c r="F43" s="117"/>
      <c r="G43" s="117"/>
      <c r="H43" s="117"/>
      <c r="J43" s="58" t="s">
        <v>124</v>
      </c>
    </row>
    <row r="44" spans="1:32">
      <c r="F44" s="60" t="s">
        <v>105</v>
      </c>
    </row>
    <row r="45" spans="1:32">
      <c r="A45" s="56" t="s">
        <v>51</v>
      </c>
      <c r="B45" s="56">
        <v>2006</v>
      </c>
      <c r="C45" s="56">
        <v>2007</v>
      </c>
      <c r="D45" s="56">
        <v>2008</v>
      </c>
      <c r="E45" s="56">
        <v>2009</v>
      </c>
      <c r="F45" s="56">
        <v>2010</v>
      </c>
      <c r="G45" s="115" t="s">
        <v>70</v>
      </c>
      <c r="H45" s="115" t="s">
        <v>80</v>
      </c>
      <c r="I45" s="115" t="s">
        <v>102</v>
      </c>
      <c r="J45" s="58" t="s">
        <v>51</v>
      </c>
      <c r="K45" s="56">
        <v>2006</v>
      </c>
      <c r="L45" s="56">
        <v>2007</v>
      </c>
      <c r="M45" s="56">
        <v>2008</v>
      </c>
      <c r="N45" s="56">
        <v>2009</v>
      </c>
      <c r="O45" s="56">
        <v>2010</v>
      </c>
      <c r="P45" s="115" t="s">
        <v>70</v>
      </c>
      <c r="Q45" s="115" t="s">
        <v>80</v>
      </c>
      <c r="R45" s="115" t="s">
        <v>102</v>
      </c>
    </row>
    <row r="46" spans="1:32">
      <c r="A46" s="56" t="s">
        <v>31</v>
      </c>
      <c r="B46" s="69">
        <v>5415.0338278538902</v>
      </c>
      <c r="C46" s="69">
        <v>6319.8016024355975</v>
      </c>
      <c r="D46" s="69">
        <v>8874.9513068169417</v>
      </c>
      <c r="E46" s="69">
        <v>11342.832266243851</v>
      </c>
      <c r="F46" s="69">
        <v>12909.62379357528</v>
      </c>
      <c r="G46" s="69">
        <v>14154.757736196527</v>
      </c>
      <c r="H46" s="69">
        <v>15399.076945697172</v>
      </c>
      <c r="I46" s="69">
        <v>16687.416532826985</v>
      </c>
      <c r="J46" s="58" t="s">
        <v>31</v>
      </c>
      <c r="K46" s="70">
        <v>30.404927662886365</v>
      </c>
      <c r="L46" s="70">
        <v>29.050053387201803</v>
      </c>
      <c r="M46" s="70">
        <v>30.961901842183547</v>
      </c>
      <c r="N46" s="70">
        <v>31.806457895458788</v>
      </c>
      <c r="O46" s="70">
        <v>29.754109523949023</v>
      </c>
      <c r="P46" s="70">
        <v>25.343404114022185</v>
      </c>
      <c r="Q46" s="70">
        <v>22.665015131661136</v>
      </c>
      <c r="R46" s="70">
        <v>21.26164437426203</v>
      </c>
    </row>
    <row r="47" spans="1:32">
      <c r="B47" s="130"/>
      <c r="C47" s="130"/>
      <c r="D47" s="130"/>
      <c r="E47" s="130"/>
      <c r="F47" s="130"/>
      <c r="G47" s="130"/>
      <c r="H47" s="130"/>
      <c r="K47" s="133"/>
      <c r="L47" s="133"/>
      <c r="M47" s="133"/>
      <c r="N47" s="133"/>
      <c r="O47" s="133"/>
      <c r="P47" s="133"/>
      <c r="Q47" s="133"/>
    </row>
    <row r="48" spans="1:32">
      <c r="A48" s="60" t="s">
        <v>32</v>
      </c>
      <c r="B48" s="130">
        <v>3793.6819574757342</v>
      </c>
      <c r="C48" s="130">
        <v>4408.7781435247689</v>
      </c>
      <c r="D48" s="130">
        <v>6434.9820378384557</v>
      </c>
      <c r="E48" s="130">
        <v>8425.261563810669</v>
      </c>
      <c r="F48" s="130">
        <v>9421.5535809743942</v>
      </c>
      <c r="G48" s="130">
        <v>10649.86091572737</v>
      </c>
      <c r="H48" s="130">
        <v>11477.035613051914</v>
      </c>
      <c r="I48" s="130">
        <v>12215.799831615919</v>
      </c>
      <c r="J48" s="103" t="s">
        <v>32</v>
      </c>
      <c r="K48" s="133">
        <v>21.301182810664272</v>
      </c>
      <c r="L48" s="133">
        <v>20.265705871583673</v>
      </c>
      <c r="M48" s="133">
        <v>22.44961975833386</v>
      </c>
      <c r="N48" s="133">
        <v>23.625292246017796</v>
      </c>
      <c r="O48" s="133">
        <v>21.714802973079493</v>
      </c>
      <c r="P48" s="133">
        <v>19.068057113772539</v>
      </c>
      <c r="Q48" s="133">
        <v>16.892388209614111</v>
      </c>
      <c r="R48" s="133">
        <v>15.564302074923253</v>
      </c>
    </row>
    <row r="49" spans="1:18">
      <c r="A49" s="60" t="s">
        <v>33</v>
      </c>
      <c r="B49" s="130">
        <v>537.18817130132459</v>
      </c>
      <c r="C49" s="130">
        <v>580.93800986017527</v>
      </c>
      <c r="D49" s="130">
        <v>706.4150381563918</v>
      </c>
      <c r="E49" s="130">
        <v>873.76476069564103</v>
      </c>
      <c r="F49" s="130">
        <v>1391.5822232971773</v>
      </c>
      <c r="G49" s="130">
        <v>1995.695898074948</v>
      </c>
      <c r="H49" s="130">
        <v>2043.7921692185544</v>
      </c>
      <c r="I49" s="130">
        <v>2189.5528739824599</v>
      </c>
      <c r="J49" s="103" t="s">
        <v>33</v>
      </c>
      <c r="K49" s="133">
        <v>3.0162632421168483</v>
      </c>
      <c r="L49" s="133">
        <v>2.6703813288361591</v>
      </c>
      <c r="M49" s="133">
        <v>2.4644589378693804</v>
      </c>
      <c r="N49" s="133">
        <v>2.4501254553775187</v>
      </c>
      <c r="O49" s="133">
        <v>3.2073196357720999</v>
      </c>
      <c r="P49" s="133">
        <v>3.5731962762084257</v>
      </c>
      <c r="Q49" s="133">
        <v>3.0081400725939345</v>
      </c>
      <c r="R49" s="133">
        <v>2.7897364732090066</v>
      </c>
    </row>
    <row r="50" spans="1:18">
      <c r="A50" s="60" t="s">
        <v>34</v>
      </c>
      <c r="B50" s="130">
        <v>437.09725333260457</v>
      </c>
      <c r="C50" s="130">
        <v>501.03928080432507</v>
      </c>
      <c r="D50" s="130">
        <v>606.45814054328378</v>
      </c>
      <c r="E50" s="130">
        <v>729.11437410507097</v>
      </c>
      <c r="F50" s="130">
        <v>873.03973916283837</v>
      </c>
      <c r="G50" s="130">
        <v>1003.8158538509966</v>
      </c>
      <c r="H50" s="130">
        <v>1159.4073111979014</v>
      </c>
      <c r="I50" s="130">
        <v>1342.7389800643703</v>
      </c>
      <c r="J50" s="103" t="s">
        <v>34</v>
      </c>
      <c r="K50" s="133">
        <v>2.4542617445644419</v>
      </c>
      <c r="L50" s="133">
        <v>2.3031130994430873</v>
      </c>
      <c r="M50" s="133">
        <v>2.1157408947665353</v>
      </c>
      <c r="N50" s="133">
        <v>2.0445110265768052</v>
      </c>
      <c r="O50" s="133">
        <v>2.0121825727205689</v>
      </c>
      <c r="P50" s="133">
        <v>1.7972833809195208</v>
      </c>
      <c r="Q50" s="133">
        <v>1.706464896871732</v>
      </c>
      <c r="R50" s="133">
        <v>1.7108003881504086</v>
      </c>
    </row>
    <row r="51" spans="1:18">
      <c r="A51" s="60" t="s">
        <v>35</v>
      </c>
      <c r="B51" s="130">
        <v>736.00308898936498</v>
      </c>
      <c r="C51" s="130">
        <v>910.23389659034774</v>
      </c>
      <c r="D51" s="130">
        <v>1071.5037493696761</v>
      </c>
      <c r="E51" s="130">
        <v>1314.0593416210063</v>
      </c>
      <c r="F51" s="130">
        <v>1614.1846906192839</v>
      </c>
      <c r="G51" s="130">
        <v>1549.2298986687638</v>
      </c>
      <c r="H51" s="130">
        <v>1705.254081147614</v>
      </c>
      <c r="I51" s="130">
        <v>1917.5994607030461</v>
      </c>
      <c r="J51" s="103" t="s">
        <v>35</v>
      </c>
      <c r="K51" s="133">
        <v>4.1325911142556153</v>
      </c>
      <c r="L51" s="133">
        <v>4.1840464233243768</v>
      </c>
      <c r="M51" s="133">
        <v>3.7381381333363355</v>
      </c>
      <c r="N51" s="133">
        <v>3.6847563413051621</v>
      </c>
      <c r="O51" s="133">
        <v>3.7203739508249885</v>
      </c>
      <c r="P51" s="133">
        <v>2.7738206558693297</v>
      </c>
      <c r="Q51" s="133">
        <v>2.509865343801474</v>
      </c>
      <c r="R51" s="133">
        <v>2.4432372563806211</v>
      </c>
    </row>
    <row r="52" spans="1:18">
      <c r="A52" s="60" t="s">
        <v>36</v>
      </c>
      <c r="B52" s="130">
        <v>448.25152805618654</v>
      </c>
      <c r="C52" s="130">
        <v>499.75028151615567</v>
      </c>
      <c r="D52" s="130">
        <v>762.00737906552672</v>
      </c>
      <c r="E52" s="130">
        <v>874.39698670710482</v>
      </c>
      <c r="F52" s="130">
        <v>1000.8457828187629</v>
      </c>
      <c r="G52" s="130">
        <v>951.85106794939759</v>
      </c>
      <c r="H52" s="130">
        <v>1057.3799402997433</v>
      </c>
      <c r="I52" s="130">
        <v>1211.2782604436502</v>
      </c>
      <c r="J52" s="103" t="s">
        <v>36</v>
      </c>
      <c r="K52" s="133">
        <v>2.5168919934020351</v>
      </c>
      <c r="L52" s="133">
        <v>2.2971879928506662</v>
      </c>
      <c r="M52" s="133">
        <v>2.6584030557468199</v>
      </c>
      <c r="N52" s="133">
        <v>2.4518982815590258</v>
      </c>
      <c r="O52" s="133">
        <v>2.3067500273239716</v>
      </c>
      <c r="P52" s="133">
        <v>1.7042429634607941</v>
      </c>
      <c r="Q52" s="133">
        <v>1.5562966813738217</v>
      </c>
      <c r="R52" s="133">
        <v>1.5433046548077465</v>
      </c>
    </row>
    <row r="53" spans="1:18">
      <c r="B53" s="130"/>
      <c r="C53" s="130"/>
      <c r="D53" s="130"/>
      <c r="E53" s="130"/>
      <c r="F53" s="130"/>
      <c r="G53" s="130"/>
      <c r="H53" s="130"/>
      <c r="K53" s="133"/>
      <c r="L53" s="133"/>
      <c r="M53" s="133"/>
      <c r="N53" s="133"/>
      <c r="O53" s="133"/>
      <c r="P53" s="133"/>
      <c r="Q53" s="133"/>
    </row>
    <row r="54" spans="1:18">
      <c r="A54" s="56" t="s">
        <v>37</v>
      </c>
      <c r="B54" s="69">
        <v>3704.3144819778067</v>
      </c>
      <c r="C54" s="69">
        <v>4513.4517737775932</v>
      </c>
      <c r="D54" s="69">
        <v>5854.5165704319861</v>
      </c>
      <c r="E54" s="69">
        <v>6775.7119140660725</v>
      </c>
      <c r="F54" s="69">
        <v>8294.4579654436966</v>
      </c>
      <c r="G54" s="69">
        <v>14274.36345978944</v>
      </c>
      <c r="H54" s="69">
        <v>18580.471363228091</v>
      </c>
      <c r="I54" s="69">
        <v>22084.317049866433</v>
      </c>
      <c r="J54" s="58" t="s">
        <v>37</v>
      </c>
      <c r="K54" s="70">
        <v>20.799392477619179</v>
      </c>
      <c r="L54" s="70">
        <v>20.746856189008966</v>
      </c>
      <c r="M54" s="70">
        <v>20.424559090022186</v>
      </c>
      <c r="N54" s="70">
        <v>18.999786882845886</v>
      </c>
      <c r="O54" s="70">
        <v>19.117072247173073</v>
      </c>
      <c r="P54" s="70">
        <v>25.557552334984933</v>
      </c>
      <c r="Q54" s="70">
        <v>27.347526483958042</v>
      </c>
      <c r="R54" s="70">
        <v>28.137902259407809</v>
      </c>
    </row>
    <row r="55" spans="1:18">
      <c r="A55" s="60" t="s">
        <v>112</v>
      </c>
      <c r="B55" s="130"/>
      <c r="C55" s="130"/>
      <c r="D55" s="130"/>
      <c r="E55" s="130"/>
      <c r="F55" s="130"/>
      <c r="G55" s="130"/>
      <c r="H55" s="130"/>
      <c r="J55" s="103" t="s">
        <v>112</v>
      </c>
      <c r="K55" s="133"/>
      <c r="L55" s="133"/>
      <c r="M55" s="133"/>
      <c r="N55" s="133"/>
      <c r="O55" s="133"/>
      <c r="P55" s="133"/>
      <c r="Q55" s="133"/>
    </row>
    <row r="56" spans="1:18">
      <c r="A56" s="60" t="s">
        <v>38</v>
      </c>
      <c r="B56" s="130">
        <v>497.44519969572951</v>
      </c>
      <c r="C56" s="130">
        <v>601.61411156516158</v>
      </c>
      <c r="D56" s="130">
        <v>693.22622251940084</v>
      </c>
      <c r="E56" s="130">
        <v>740.03046551895466</v>
      </c>
      <c r="F56" s="130">
        <v>1012.70022576</v>
      </c>
      <c r="G56" s="130">
        <v>4689.8505321098401</v>
      </c>
      <c r="H56" s="130">
        <v>5956.1101757794968</v>
      </c>
      <c r="I56" s="130">
        <v>6188.3984726348963</v>
      </c>
      <c r="J56" s="103" t="s">
        <v>38</v>
      </c>
      <c r="K56" s="133">
        <v>2.7931100328865419</v>
      </c>
      <c r="L56" s="133">
        <v>2.7654225811023037</v>
      </c>
      <c r="M56" s="133">
        <v>2.4184473259686468</v>
      </c>
      <c r="N56" s="133">
        <v>2.0751208596228201</v>
      </c>
      <c r="O56" s="133">
        <v>2.3340721553161528</v>
      </c>
      <c r="P56" s="133">
        <v>8.3969488905967822</v>
      </c>
      <c r="Q56" s="133">
        <v>8.7664557905598191</v>
      </c>
      <c r="R56" s="133">
        <v>7.884715247117974</v>
      </c>
    </row>
    <row r="57" spans="1:18">
      <c r="A57" s="60" t="s">
        <v>87</v>
      </c>
      <c r="B57" s="130">
        <v>0</v>
      </c>
      <c r="C57" s="130">
        <v>0</v>
      </c>
      <c r="D57" s="130">
        <v>0</v>
      </c>
      <c r="E57" s="130">
        <v>0</v>
      </c>
      <c r="F57" s="130">
        <v>177.51</v>
      </c>
      <c r="G57" s="130">
        <v>3746.25</v>
      </c>
      <c r="H57" s="130">
        <v>4645.3500000000004</v>
      </c>
      <c r="I57" s="130">
        <v>4784.7105000000001</v>
      </c>
      <c r="J57" s="103" t="s">
        <v>87</v>
      </c>
      <c r="K57" s="133"/>
      <c r="L57" s="133"/>
      <c r="M57" s="133"/>
      <c r="N57" s="133"/>
      <c r="O57" s="133">
        <v>0.4091251663138864</v>
      </c>
      <c r="P57" s="133">
        <v>6.7074781095947822</v>
      </c>
      <c r="Q57" s="133">
        <v>6.8372233227447747</v>
      </c>
      <c r="R57" s="133">
        <v>6.0962589915985888</v>
      </c>
    </row>
    <row r="58" spans="1:18">
      <c r="A58" s="60" t="s">
        <v>39</v>
      </c>
      <c r="B58" s="130">
        <v>1823.4832603298671</v>
      </c>
      <c r="C58" s="130">
        <v>1990.450073870963</v>
      </c>
      <c r="D58" s="130">
        <v>2276.709126187669</v>
      </c>
      <c r="E58" s="130">
        <v>2478.422063526963</v>
      </c>
      <c r="F58" s="130">
        <v>2941.4726095071396</v>
      </c>
      <c r="G58" s="130">
        <v>3842.4603771622237</v>
      </c>
      <c r="H58" s="130">
        <v>4680.1167393835885</v>
      </c>
      <c r="I58" s="130">
        <v>4929.4242180321826</v>
      </c>
      <c r="J58" s="103" t="s">
        <v>39</v>
      </c>
      <c r="K58" s="133">
        <v>10.238694417683288</v>
      </c>
      <c r="L58" s="133">
        <v>9.1494455914924426</v>
      </c>
      <c r="M58" s="133">
        <v>7.9427190134644494</v>
      </c>
      <c r="N58" s="133">
        <v>6.9497481017455547</v>
      </c>
      <c r="O58" s="133">
        <v>6.7795080309410727</v>
      </c>
      <c r="P58" s="133">
        <v>6.8797381025828299</v>
      </c>
      <c r="Q58" s="133">
        <v>6.8883944855999442</v>
      </c>
      <c r="R58" s="133">
        <v>6.2806405345908676</v>
      </c>
    </row>
    <row r="59" spans="1:18">
      <c r="A59" s="60" t="s">
        <v>40</v>
      </c>
      <c r="B59" s="130">
        <v>142.71911509884251</v>
      </c>
      <c r="C59" s="130">
        <v>129.96883236546432</v>
      </c>
      <c r="D59" s="130">
        <v>155.21331974316601</v>
      </c>
      <c r="E59" s="130">
        <v>166.86113232478905</v>
      </c>
      <c r="F59" s="130">
        <v>265.99253951600002</v>
      </c>
      <c r="G59" s="130">
        <v>279.69647515186438</v>
      </c>
      <c r="H59" s="130">
        <v>329.32805527461238</v>
      </c>
      <c r="I59" s="130">
        <v>541.58996201813454</v>
      </c>
      <c r="J59" s="103" t="s">
        <v>40</v>
      </c>
      <c r="K59" s="133">
        <v>0.8013549884712825</v>
      </c>
      <c r="L59" s="133">
        <v>0.59742405796946785</v>
      </c>
      <c r="M59" s="133">
        <v>0.54149024646434385</v>
      </c>
      <c r="N59" s="133">
        <v>0.46789562387088579</v>
      </c>
      <c r="O59" s="133">
        <v>0.61305978236570613</v>
      </c>
      <c r="P59" s="133">
        <v>0.50078291208860892</v>
      </c>
      <c r="Q59" s="133">
        <v>0.48471901156161751</v>
      </c>
      <c r="R59" s="133">
        <v>0.690046487809992</v>
      </c>
    </row>
    <row r="60" spans="1:18">
      <c r="A60" s="60" t="s">
        <v>41</v>
      </c>
      <c r="B60" s="130">
        <v>224.3613600308218</v>
      </c>
      <c r="C60" s="130">
        <v>226.96636816948859</v>
      </c>
      <c r="D60" s="130">
        <v>228.88780012856219</v>
      </c>
      <c r="E60" s="130">
        <v>246.39794840645183</v>
      </c>
      <c r="F60" s="130">
        <v>368.30223197999999</v>
      </c>
      <c r="G60" s="130">
        <v>467.42226993585837</v>
      </c>
      <c r="H60" s="130">
        <v>505.32741149403694</v>
      </c>
      <c r="I60" s="130">
        <v>569.09491818257015</v>
      </c>
      <c r="J60" s="103" t="s">
        <v>41</v>
      </c>
      <c r="K60" s="133">
        <v>1.2597688470558537</v>
      </c>
      <c r="L60" s="133">
        <v>1.0432898890183371</v>
      </c>
      <c r="M60" s="133">
        <v>0.79851723749857928</v>
      </c>
      <c r="N60" s="133">
        <v>0.69092496367421419</v>
      </c>
      <c r="O60" s="133">
        <v>0.84886322974814399</v>
      </c>
      <c r="P60" s="133">
        <v>0.8368968017435765</v>
      </c>
      <c r="Q60" s="133">
        <v>0.74376233512852097</v>
      </c>
      <c r="R60" s="133">
        <v>0.72509089359608203</v>
      </c>
    </row>
    <row r="61" spans="1:18">
      <c r="A61" s="60" t="s">
        <v>42</v>
      </c>
      <c r="B61" s="130">
        <v>1016.3055468225463</v>
      </c>
      <c r="C61" s="130">
        <v>1564.4523878065152</v>
      </c>
      <c r="D61" s="130">
        <v>2500.4801018531884</v>
      </c>
      <c r="E61" s="130">
        <v>3144.0003042889139</v>
      </c>
      <c r="F61" s="130">
        <v>3705.9903586805563</v>
      </c>
      <c r="G61" s="130">
        <v>4994.9338054296531</v>
      </c>
      <c r="H61" s="130">
        <v>7109.5889812963524</v>
      </c>
      <c r="I61" s="130">
        <v>9855.809478998648</v>
      </c>
      <c r="J61" s="103" t="s">
        <v>42</v>
      </c>
      <c r="K61" s="133">
        <v>5.7064641915222136</v>
      </c>
      <c r="L61" s="133">
        <v>7.1912740694264139</v>
      </c>
      <c r="M61" s="133">
        <v>8.7233852666261651</v>
      </c>
      <c r="N61" s="133">
        <v>8.8160973339324133</v>
      </c>
      <c r="O61" s="133">
        <v>8.5415690488019944</v>
      </c>
      <c r="P61" s="133">
        <v>8.9431856279731363</v>
      </c>
      <c r="Q61" s="133">
        <v>10.464194861108137</v>
      </c>
      <c r="R61" s="133">
        <v>12.557409096292893</v>
      </c>
    </row>
    <row r="62" spans="1:18">
      <c r="B62" s="130"/>
      <c r="C62" s="130"/>
      <c r="D62" s="130"/>
      <c r="E62" s="130"/>
      <c r="F62" s="130"/>
      <c r="G62" s="130"/>
      <c r="H62" s="130"/>
      <c r="K62" s="133"/>
      <c r="L62" s="133"/>
      <c r="M62" s="133"/>
      <c r="N62" s="133"/>
      <c r="O62" s="133"/>
      <c r="P62" s="133"/>
      <c r="Q62" s="133"/>
    </row>
    <row r="63" spans="1:18">
      <c r="A63" s="56" t="s">
        <v>43</v>
      </c>
      <c r="B63" s="69">
        <v>8690.3761134358065</v>
      </c>
      <c r="C63" s="69">
        <v>10921.617495107923</v>
      </c>
      <c r="D63" s="69">
        <v>13934.634709386777</v>
      </c>
      <c r="E63" s="69">
        <v>17543.4974828183</v>
      </c>
      <c r="F63" s="69">
        <v>22183.618293588377</v>
      </c>
      <c r="G63" s="69">
        <v>27422.719671614293</v>
      </c>
      <c r="H63" s="69">
        <v>33962.506246273093</v>
      </c>
      <c r="I63" s="69">
        <v>39714.277372450262</v>
      </c>
      <c r="J63" s="58" t="s">
        <v>43</v>
      </c>
      <c r="K63" s="70">
        <v>48.795679859494456</v>
      </c>
      <c r="L63" s="70">
        <v>50.203090423789234</v>
      </c>
      <c r="M63" s="70">
        <v>48.613539067794278</v>
      </c>
      <c r="N63" s="70">
        <v>49.193755221695312</v>
      </c>
      <c r="O63" s="70">
        <v>51.128818228877904</v>
      </c>
      <c r="P63" s="70">
        <v>49.099043550992889</v>
      </c>
      <c r="Q63" s="70">
        <v>49.987458384380822</v>
      </c>
      <c r="R63" s="70">
        <v>50.600453366330164</v>
      </c>
    </row>
    <row r="64" spans="1:18">
      <c r="B64" s="130"/>
      <c r="C64" s="130"/>
      <c r="D64" s="130"/>
      <c r="E64" s="130"/>
      <c r="F64" s="130"/>
      <c r="G64" s="130"/>
      <c r="H64" s="130"/>
      <c r="K64" s="133"/>
      <c r="L64" s="133"/>
      <c r="M64" s="133"/>
      <c r="N64" s="133"/>
      <c r="O64" s="133"/>
      <c r="P64" s="133"/>
      <c r="Q64" s="133"/>
    </row>
    <row r="65" spans="1:18">
      <c r="A65" s="60" t="s">
        <v>44</v>
      </c>
      <c r="B65" s="130">
        <v>1140.6992353102196</v>
      </c>
      <c r="C65" s="130">
        <v>1334.9100563948696</v>
      </c>
      <c r="D65" s="130">
        <v>1710.2913756892185</v>
      </c>
      <c r="E65" s="130">
        <v>2108.9320216243109</v>
      </c>
      <c r="F65" s="130">
        <v>2701.0210230492626</v>
      </c>
      <c r="G65" s="130">
        <v>3282.32411646739</v>
      </c>
      <c r="H65" s="130">
        <v>3784.1327202735697</v>
      </c>
      <c r="I65" s="130">
        <v>4263.393129296217</v>
      </c>
      <c r="J65" s="103" t="s">
        <v>44</v>
      </c>
      <c r="K65" s="133">
        <v>6.4049235586147182</v>
      </c>
      <c r="L65" s="133">
        <v>6.1361433229863351</v>
      </c>
      <c r="M65" s="133">
        <v>5.9666663922931313</v>
      </c>
      <c r="N65" s="133">
        <v>5.9136603606315186</v>
      </c>
      <c r="O65" s="133">
        <v>6.2253150542072735</v>
      </c>
      <c r="P65" s="133">
        <v>5.8768414173640453</v>
      </c>
      <c r="Q65" s="133">
        <v>5.5696471722079233</v>
      </c>
      <c r="R65" s="133">
        <v>5.4320420638180114</v>
      </c>
    </row>
    <row r="66" spans="1:18">
      <c r="A66" s="60" t="s">
        <v>45</v>
      </c>
      <c r="B66" s="130">
        <v>894.08203413493095</v>
      </c>
      <c r="C66" s="130">
        <v>1209.9018783635354</v>
      </c>
      <c r="D66" s="130">
        <v>1715.6192627299465</v>
      </c>
      <c r="E66" s="130">
        <v>2195.5552793974812</v>
      </c>
      <c r="F66" s="130">
        <v>2592.7517740984867</v>
      </c>
      <c r="G66" s="130">
        <v>3007.434258090304</v>
      </c>
      <c r="H66" s="130">
        <v>3611.2211954289514</v>
      </c>
      <c r="I66" s="130">
        <v>4158.9072697413449</v>
      </c>
      <c r="J66" s="103" t="s">
        <v>45</v>
      </c>
      <c r="K66" s="133">
        <v>5.0201901662602824</v>
      </c>
      <c r="L66" s="133">
        <v>5.561521764574195</v>
      </c>
      <c r="M66" s="133">
        <v>5.9852537072967138</v>
      </c>
      <c r="N66" s="133">
        <v>6.156560805287584</v>
      </c>
      <c r="O66" s="133">
        <v>5.9757760170619534</v>
      </c>
      <c r="P66" s="133">
        <v>5.3846645184347386</v>
      </c>
      <c r="Q66" s="133">
        <v>5.3151486499353311</v>
      </c>
      <c r="R66" s="133">
        <v>5.2989153342475817</v>
      </c>
    </row>
    <row r="67" spans="1:18">
      <c r="A67" s="60" t="s">
        <v>46</v>
      </c>
      <c r="B67" s="130">
        <v>2357.2216847258742</v>
      </c>
      <c r="C67" s="130">
        <v>2848.7579081732324</v>
      </c>
      <c r="D67" s="130">
        <v>3262.4582229018879</v>
      </c>
      <c r="E67" s="130">
        <v>3757.7169599604058</v>
      </c>
      <c r="F67" s="130">
        <v>4578.4487588046486</v>
      </c>
      <c r="G67" s="130">
        <v>5996.8521842823284</v>
      </c>
      <c r="H67" s="130">
        <v>7703.9161270601371</v>
      </c>
      <c r="I67" s="130">
        <v>9557.7479842952525</v>
      </c>
      <c r="J67" s="103" t="s">
        <v>46</v>
      </c>
      <c r="K67" s="133">
        <v>13.235587641357792</v>
      </c>
      <c r="L67" s="133">
        <v>13.094804952065594</v>
      </c>
      <c r="M67" s="133">
        <v>11.381686250393795</v>
      </c>
      <c r="N67" s="133">
        <v>10.537021395063851</v>
      </c>
      <c r="O67" s="133">
        <v>10.552411750918587</v>
      </c>
      <c r="P67" s="133">
        <v>10.737071672352187</v>
      </c>
      <c r="Q67" s="133">
        <v>11.338950783128325</v>
      </c>
      <c r="R67" s="133">
        <v>12.177645249110311</v>
      </c>
    </row>
    <row r="68" spans="1:18">
      <c r="A68" s="60" t="s">
        <v>47</v>
      </c>
      <c r="B68" s="130">
        <v>483.03722895626902</v>
      </c>
      <c r="C68" s="130">
        <v>511.39006518431506</v>
      </c>
      <c r="D68" s="130">
        <v>621.5000170694758</v>
      </c>
      <c r="E68" s="130">
        <v>656.54133384602164</v>
      </c>
      <c r="F68" s="130">
        <v>831.09811169498391</v>
      </c>
      <c r="G68" s="130">
        <v>988.91533212474417</v>
      </c>
      <c r="H68" s="130">
        <v>1232.5247350403536</v>
      </c>
      <c r="I68" s="130">
        <v>1691.7840344794643</v>
      </c>
      <c r="J68" s="103" t="s">
        <v>47</v>
      </c>
      <c r="K68" s="133">
        <v>2.7122105737088518</v>
      </c>
      <c r="L68" s="133">
        <v>2.3506922574220721</v>
      </c>
      <c r="M68" s="133">
        <v>2.1682172507966215</v>
      </c>
      <c r="N68" s="133">
        <v>1.841008824026007</v>
      </c>
      <c r="O68" s="133">
        <v>1.9155154817777433</v>
      </c>
      <c r="P68" s="133">
        <v>1.7706047227145478</v>
      </c>
      <c r="Q68" s="133">
        <v>1.8140822250805062</v>
      </c>
      <c r="R68" s="133">
        <v>2.1555230210978014</v>
      </c>
    </row>
    <row r="69" spans="1:18">
      <c r="A69" s="60" t="s">
        <v>52</v>
      </c>
      <c r="B69" s="130">
        <v>472.85610000000003</v>
      </c>
      <c r="C69" s="130">
        <v>738.89503776796414</v>
      </c>
      <c r="D69" s="130">
        <v>1088.6849002244226</v>
      </c>
      <c r="E69" s="130">
        <v>1547.2447221114082</v>
      </c>
      <c r="F69" s="130">
        <v>2239.9398246633409</v>
      </c>
      <c r="G69" s="130">
        <v>2465.9497529718724</v>
      </c>
      <c r="H69" s="130">
        <v>3384.9599069094302</v>
      </c>
      <c r="I69" s="130">
        <v>4061.8075200436701</v>
      </c>
      <c r="J69" s="103" t="s">
        <v>52</v>
      </c>
      <c r="K69" s="133">
        <v>2.6550444507846369</v>
      </c>
      <c r="L69" s="133">
        <v>3.3964579341265155</v>
      </c>
      <c r="M69" s="133">
        <v>3.7980777417814888</v>
      </c>
      <c r="N69" s="133">
        <v>4.3386319177321209</v>
      </c>
      <c r="O69" s="133">
        <v>5.1626148008477655</v>
      </c>
      <c r="P69" s="133">
        <v>4.4151628928714031</v>
      </c>
      <c r="Q69" s="133">
        <v>4.982127680815684</v>
      </c>
      <c r="R69" s="133">
        <v>5.1751993388542505</v>
      </c>
    </row>
    <row r="70" spans="1:18">
      <c r="A70" s="60" t="s">
        <v>115</v>
      </c>
      <c r="B70" s="130">
        <v>913.92707483695062</v>
      </c>
      <c r="C70" s="130">
        <v>1017.643996087937</v>
      </c>
      <c r="D70" s="130">
        <v>1185.1479306478539</v>
      </c>
      <c r="E70" s="130">
        <v>1462.167013819289</v>
      </c>
      <c r="F70" s="130">
        <v>1944.8306617025805</v>
      </c>
      <c r="G70" s="130">
        <v>2590.6174374947914</v>
      </c>
      <c r="H70" s="130">
        <v>3279.1233255765064</v>
      </c>
      <c r="I70" s="130">
        <v>3712.988387649264</v>
      </c>
      <c r="J70" s="103" t="s">
        <v>115</v>
      </c>
      <c r="K70" s="133">
        <v>5.1316182840142721</v>
      </c>
      <c r="L70" s="133">
        <v>4.677775391576656</v>
      </c>
      <c r="M70" s="133">
        <v>4.1346067858423554</v>
      </c>
      <c r="N70" s="133">
        <v>4.1000653513650498</v>
      </c>
      <c r="O70" s="133">
        <v>4.4824470053597762</v>
      </c>
      <c r="P70" s="133">
        <v>4.6383743082631543</v>
      </c>
      <c r="Q70" s="133">
        <v>4.8263529077008398</v>
      </c>
      <c r="R70" s="133">
        <v>4.7307645559554699</v>
      </c>
    </row>
    <row r="71" spans="1:18">
      <c r="A71" s="60" t="s">
        <v>53</v>
      </c>
      <c r="B71" s="130">
        <v>862.13806675830995</v>
      </c>
      <c r="C71" s="130">
        <v>1289.4461006720501</v>
      </c>
      <c r="D71" s="130">
        <v>1799.0260278000001</v>
      </c>
      <c r="E71" s="130">
        <v>2478.6946579999999</v>
      </c>
      <c r="F71" s="130">
        <v>3023.5869011432442</v>
      </c>
      <c r="G71" s="130">
        <v>3896.7987981934129</v>
      </c>
      <c r="H71" s="130">
        <v>4870.6867538379111</v>
      </c>
      <c r="I71" s="130">
        <v>5198.0315173995123</v>
      </c>
      <c r="J71" s="103" t="s">
        <v>53</v>
      </c>
      <c r="K71" s="133">
        <v>4.8408276639697476</v>
      </c>
      <c r="L71" s="133">
        <v>5.9271604428224567</v>
      </c>
      <c r="M71" s="133">
        <v>6.2762335655286643</v>
      </c>
      <c r="N71" s="133">
        <v>6.9505124844346104</v>
      </c>
      <c r="O71" s="133">
        <v>6.9687651050347483</v>
      </c>
      <c r="P71" s="133">
        <v>6.9770283980987848</v>
      </c>
      <c r="Q71" s="133">
        <v>7.1688835224740011</v>
      </c>
      <c r="R71" s="133">
        <v>6.6228764261828665</v>
      </c>
    </row>
    <row r="72" spans="1:18">
      <c r="A72" s="60" t="s">
        <v>54</v>
      </c>
      <c r="B72" s="130">
        <v>654.95995300000004</v>
      </c>
      <c r="C72" s="130">
        <v>855.90166658040016</v>
      </c>
      <c r="D72" s="130">
        <v>1131.8424571574933</v>
      </c>
      <c r="E72" s="130">
        <v>1505.6462935113166</v>
      </c>
      <c r="F72" s="130">
        <v>1876.8533126956215</v>
      </c>
      <c r="G72" s="130">
        <v>2306.6377064764174</v>
      </c>
      <c r="H72" s="130">
        <v>2731.9125004194743</v>
      </c>
      <c r="I72" s="130">
        <v>3248.5653725142179</v>
      </c>
      <c r="J72" s="103" t="s">
        <v>54</v>
      </c>
      <c r="K72" s="133">
        <v>3.6775411984720439</v>
      </c>
      <c r="L72" s="133">
        <v>3.9342989974199911</v>
      </c>
      <c r="M72" s="133">
        <v>3.9486408260525887</v>
      </c>
      <c r="N72" s="133">
        <v>4.2219856836408711</v>
      </c>
      <c r="O72" s="133">
        <v>4.3257727660603047</v>
      </c>
      <c r="P72" s="133">
        <v>4.1299224352236195</v>
      </c>
      <c r="Q72" s="133">
        <v>4.0209447864135157</v>
      </c>
      <c r="R72" s="133">
        <v>4.1390374322512553</v>
      </c>
    </row>
    <row r="73" spans="1:18">
      <c r="A73" s="60" t="s">
        <v>55</v>
      </c>
      <c r="B73" s="130">
        <v>249.83920972583735</v>
      </c>
      <c r="C73" s="130">
        <v>308.01599573628386</v>
      </c>
      <c r="D73" s="130">
        <v>380.8803199999669</v>
      </c>
      <c r="E73" s="130">
        <v>513.15336004387154</v>
      </c>
      <c r="F73" s="130">
        <v>673.58471741620883</v>
      </c>
      <c r="G73" s="130">
        <v>728.48187188562986</v>
      </c>
      <c r="H73" s="130">
        <v>872.4954531387001</v>
      </c>
      <c r="I73" s="130">
        <v>1064.7333942261016</v>
      </c>
      <c r="J73" s="103" t="s">
        <v>55</v>
      </c>
      <c r="K73" s="133">
        <v>1.4028246804281546</v>
      </c>
      <c r="L73" s="133">
        <v>1.4158484210647897</v>
      </c>
      <c r="M73" s="133">
        <v>1.3287711305413337</v>
      </c>
      <c r="N73" s="133">
        <v>1.4389343293668801</v>
      </c>
      <c r="O73" s="133">
        <v>1.5524785056582648</v>
      </c>
      <c r="P73" s="133">
        <v>1.3043113003428743</v>
      </c>
      <c r="Q73" s="133">
        <v>1.2841758449177545</v>
      </c>
      <c r="R73" s="133">
        <v>1.3565900232012276</v>
      </c>
    </row>
    <row r="74" spans="1:18">
      <c r="A74" s="60" t="s">
        <v>117</v>
      </c>
      <c r="B74" s="130">
        <v>661.61552598741434</v>
      </c>
      <c r="C74" s="130">
        <v>806.75479014733469</v>
      </c>
      <c r="D74" s="130">
        <v>1039.1841951665117</v>
      </c>
      <c r="E74" s="130">
        <v>1317.8458405041961</v>
      </c>
      <c r="F74" s="130">
        <v>1721.5032083199999</v>
      </c>
      <c r="G74" s="130">
        <v>2158.7082136274053</v>
      </c>
      <c r="H74" s="130">
        <v>2491.5335285880515</v>
      </c>
      <c r="I74" s="130">
        <v>2756.3187628052183</v>
      </c>
      <c r="J74" s="103" t="s">
        <v>117</v>
      </c>
      <c r="K74" s="133">
        <v>3.7149116418839534</v>
      </c>
      <c r="L74" s="133">
        <v>3.7083869397306275</v>
      </c>
      <c r="M74" s="133">
        <v>3.6253854172675863</v>
      </c>
      <c r="N74" s="133">
        <v>3.6953740701468196</v>
      </c>
      <c r="O74" s="133">
        <v>3.9677217419514896</v>
      </c>
      <c r="P74" s="133">
        <v>3.8650618853275351</v>
      </c>
      <c r="Q74" s="133">
        <v>3.667144811706935</v>
      </c>
      <c r="R74" s="133">
        <v>3.5118599216113933</v>
      </c>
    </row>
    <row r="75" spans="1:18">
      <c r="B75" s="130"/>
      <c r="C75" s="130"/>
      <c r="D75" s="130"/>
      <c r="E75" s="130"/>
      <c r="F75" s="130"/>
      <c r="G75" s="130"/>
      <c r="K75" s="133"/>
      <c r="L75" s="133"/>
      <c r="M75" s="133"/>
      <c r="N75" s="133"/>
      <c r="O75" s="133"/>
      <c r="P75" s="133"/>
      <c r="Q75" s="133"/>
    </row>
    <row r="76" spans="1:18">
      <c r="A76" s="56" t="s">
        <v>48</v>
      </c>
      <c r="B76" s="69">
        <v>17809.724423267504</v>
      </c>
      <c r="C76" s="69">
        <v>21754.870871321113</v>
      </c>
      <c r="D76" s="69">
        <v>28664.102586635701</v>
      </c>
      <c r="E76" s="69">
        <v>35662.041663128228</v>
      </c>
      <c r="F76" s="69">
        <v>43387.700052607353</v>
      </c>
      <c r="G76" s="69">
        <v>55851.840867600258</v>
      </c>
      <c r="H76" s="69">
        <v>67942.054555198352</v>
      </c>
      <c r="I76" s="69">
        <v>78486.010955143676</v>
      </c>
      <c r="J76" s="58" t="s">
        <v>48</v>
      </c>
      <c r="K76" s="70">
        <v>100</v>
      </c>
      <c r="L76" s="70">
        <v>100</v>
      </c>
      <c r="M76" s="70">
        <v>100</v>
      </c>
      <c r="N76" s="70">
        <v>100</v>
      </c>
      <c r="O76" s="70">
        <v>100</v>
      </c>
      <c r="P76" s="70">
        <v>100</v>
      </c>
      <c r="Q76" s="70">
        <v>100</v>
      </c>
      <c r="R76" s="70">
        <v>100</v>
      </c>
    </row>
    <row r="77" spans="1:18">
      <c r="B77" s="130"/>
      <c r="C77" s="130"/>
      <c r="D77" s="130"/>
      <c r="E77" s="130"/>
      <c r="F77" s="130"/>
      <c r="G77" s="130"/>
      <c r="H77" s="130"/>
    </row>
    <row r="78" spans="1:18">
      <c r="A78" s="60" t="s">
        <v>118</v>
      </c>
      <c r="B78" s="130">
        <v>895.36021238331523</v>
      </c>
      <c r="C78" s="130">
        <v>1399.5772845737665</v>
      </c>
      <c r="D78" s="130">
        <v>1514.4953769999993</v>
      </c>
      <c r="E78" s="130">
        <v>935.55028999999922</v>
      </c>
      <c r="F78" s="130">
        <v>2654.4</v>
      </c>
      <c r="G78" s="130">
        <v>3964.48</v>
      </c>
      <c r="H78" s="130">
        <v>5167</v>
      </c>
      <c r="I78" s="130">
        <v>6290.1102447735939</v>
      </c>
      <c r="J78" s="103" t="s">
        <v>119</v>
      </c>
    </row>
    <row r="79" spans="1:18">
      <c r="B79" s="130"/>
      <c r="C79" s="130"/>
      <c r="D79" s="130"/>
      <c r="E79" s="130"/>
      <c r="F79" s="130"/>
      <c r="G79" s="130"/>
      <c r="J79" s="114" t="s">
        <v>121</v>
      </c>
    </row>
    <row r="80" spans="1:18" ht="25.5">
      <c r="A80" s="116" t="s">
        <v>50</v>
      </c>
      <c r="B80" s="69">
        <v>18705.084635650819</v>
      </c>
      <c r="C80" s="69">
        <v>23169.488125808715</v>
      </c>
      <c r="D80" s="69">
        <v>30265.88963460131</v>
      </c>
      <c r="E80" s="69">
        <v>36698.08218212823</v>
      </c>
      <c r="F80" s="69">
        <v>44530.455139587357</v>
      </c>
      <c r="G80" s="69">
        <v>59816.320867600261</v>
      </c>
      <c r="H80" s="69">
        <v>73109.054555198352</v>
      </c>
      <c r="I80" s="69">
        <v>84776.121199917266</v>
      </c>
      <c r="J80" s="114" t="s">
        <v>122</v>
      </c>
    </row>
    <row r="81" spans="1:10">
      <c r="B81" s="117" t="s">
        <v>112</v>
      </c>
      <c r="C81" s="117"/>
      <c r="D81" s="117"/>
      <c r="E81" s="117"/>
      <c r="F81" s="117"/>
      <c r="G81" s="117"/>
      <c r="H81" s="117"/>
    </row>
    <row r="82" spans="1:10">
      <c r="A82" s="60" t="s">
        <v>119</v>
      </c>
      <c r="C82" s="117"/>
      <c r="D82" s="117"/>
      <c r="E82" s="117"/>
      <c r="G82" s="117"/>
    </row>
    <row r="83" spans="1:10">
      <c r="A83" s="112" t="s">
        <v>121</v>
      </c>
    </row>
    <row r="84" spans="1:10">
      <c r="A84" s="112" t="s">
        <v>90</v>
      </c>
    </row>
    <row r="86" spans="1:10">
      <c r="A86" s="56" t="s">
        <v>125</v>
      </c>
    </row>
    <row r="87" spans="1:10">
      <c r="A87" s="129"/>
      <c r="B87" s="129">
        <v>2006</v>
      </c>
      <c r="C87" s="129">
        <v>2007</v>
      </c>
      <c r="D87" s="129">
        <v>2008</v>
      </c>
      <c r="E87" s="129">
        <v>2009</v>
      </c>
      <c r="F87" s="129">
        <v>2010</v>
      </c>
      <c r="G87" s="119" t="s">
        <v>70</v>
      </c>
      <c r="H87" s="119" t="s">
        <v>80</v>
      </c>
      <c r="I87" s="119" t="s">
        <v>102</v>
      </c>
    </row>
    <row r="88" spans="1:10">
      <c r="A88" s="60" t="s">
        <v>126</v>
      </c>
      <c r="B88" s="164">
        <v>21.880007954239726</v>
      </c>
      <c r="C88" s="164">
        <v>22.389618426905447</v>
      </c>
      <c r="D88" s="164">
        <v>22.900352091300917</v>
      </c>
      <c r="E88" s="164">
        <v>23.419663445962684</v>
      </c>
      <c r="F88" s="164">
        <v>24.23</v>
      </c>
      <c r="G88" s="60">
        <v>24.61</v>
      </c>
      <c r="H88" s="164">
        <v>25.867273999999998</v>
      </c>
      <c r="I88" s="164">
        <v>26.479011</v>
      </c>
    </row>
    <row r="89" spans="1:10">
      <c r="A89" s="60" t="s">
        <v>127</v>
      </c>
      <c r="B89" s="164">
        <v>0.91999600621888766</v>
      </c>
      <c r="C89" s="164">
        <v>0.9399818694004114</v>
      </c>
      <c r="D89" s="164">
        <v>1.0700141467790372</v>
      </c>
      <c r="E89" s="164">
        <v>1.4199833763304521</v>
      </c>
      <c r="F89" s="164">
        <v>1.4305000000000001</v>
      </c>
      <c r="G89" s="164">
        <v>1.5137</v>
      </c>
      <c r="H89" s="164">
        <v>1.8080333333333334</v>
      </c>
      <c r="I89" s="164">
        <v>1.9200125000000001</v>
      </c>
    </row>
    <row r="90" spans="1:10">
      <c r="A90" s="156" t="s">
        <v>128</v>
      </c>
      <c r="B90" s="156">
        <v>18705.084635650819</v>
      </c>
      <c r="C90" s="156">
        <v>23169.488125808715</v>
      </c>
      <c r="D90" s="156">
        <v>30265.88963460131</v>
      </c>
      <c r="E90" s="156">
        <v>36698.08218212823</v>
      </c>
      <c r="F90" s="156">
        <v>44530.455139587357</v>
      </c>
      <c r="G90" s="156">
        <v>59816.320867600261</v>
      </c>
      <c r="H90" s="156">
        <v>73109.054555198352</v>
      </c>
      <c r="I90" s="156">
        <v>84776.121199917266</v>
      </c>
    </row>
    <row r="91" spans="1:10">
      <c r="A91" s="159" t="s">
        <v>129</v>
      </c>
      <c r="B91" s="159">
        <v>20331.701995671989</v>
      </c>
      <c r="C91" s="159">
        <v>24648.867047390919</v>
      </c>
      <c r="D91" s="159">
        <v>28285.504192358454</v>
      </c>
      <c r="E91" s="159">
        <v>25844.022397617151</v>
      </c>
      <c r="F91" s="159">
        <v>31129.294050742647</v>
      </c>
      <c r="G91" s="159">
        <v>39516.628702913564</v>
      </c>
      <c r="H91" s="159">
        <v>40435.678484097829</v>
      </c>
      <c r="I91" s="159">
        <v>44153.942331061524</v>
      </c>
    </row>
    <row r="92" spans="1:10">
      <c r="A92" s="159" t="s">
        <v>130</v>
      </c>
      <c r="B92" s="159">
        <v>854.89386817276284</v>
      </c>
      <c r="C92" s="159">
        <v>1034.8317547906981</v>
      </c>
      <c r="D92" s="159">
        <v>1321.6342488506243</v>
      </c>
      <c r="E92" s="159">
        <v>1566.9773507549962</v>
      </c>
      <c r="F92" s="159">
        <v>1837.8231588769029</v>
      </c>
      <c r="G92" s="159">
        <v>2430.5697223730299</v>
      </c>
      <c r="H92" s="159">
        <v>2826.3146149531781</v>
      </c>
      <c r="I92" s="159">
        <v>3201.6347287259809</v>
      </c>
    </row>
    <row r="93" spans="1:10">
      <c r="A93" s="159" t="s">
        <v>131</v>
      </c>
      <c r="B93" s="159">
        <v>929.23649928254622</v>
      </c>
      <c r="C93" s="159">
        <v>1100.9060796574609</v>
      </c>
      <c r="D93" s="159">
        <v>1235.1558648350729</v>
      </c>
      <c r="E93" s="159">
        <v>1103.5180952641915</v>
      </c>
      <c r="F93" s="159">
        <v>1284.7418097706416</v>
      </c>
      <c r="G93" s="159">
        <v>1605.7142910570324</v>
      </c>
      <c r="H93" s="159">
        <v>1563.1982900130038</v>
      </c>
      <c r="I93" s="159">
        <v>1667.507231711242</v>
      </c>
    </row>
    <row r="94" spans="1:10">
      <c r="A94" s="165" t="s">
        <v>132</v>
      </c>
      <c r="B94" s="124"/>
      <c r="C94" s="124"/>
      <c r="D94" s="124"/>
      <c r="E94" s="124"/>
      <c r="F94" s="124"/>
      <c r="G94" s="124"/>
      <c r="H94" s="124"/>
    </row>
    <row r="95" spans="1:10">
      <c r="A95" s="124" t="s">
        <v>133</v>
      </c>
      <c r="B95" s="124"/>
      <c r="C95" s="159">
        <v>23.867325794661198</v>
      </c>
      <c r="D95" s="159">
        <v>30.628218760205783</v>
      </c>
      <c r="E95" s="159">
        <v>21.252283098836628</v>
      </c>
      <c r="F95" s="159">
        <v>21.342730986834653</v>
      </c>
      <c r="G95" s="159">
        <v>34.326767332822158</v>
      </c>
      <c r="H95" s="159">
        <v>22.22258656967675</v>
      </c>
      <c r="I95" s="159">
        <v>15.958442788929943</v>
      </c>
      <c r="J95" s="166"/>
    </row>
    <row r="96" spans="1:10">
      <c r="A96" s="124" t="s">
        <v>134</v>
      </c>
      <c r="B96" s="124"/>
      <c r="C96" s="159">
        <v>6.457020437776535</v>
      </c>
      <c r="D96" s="159">
        <v>8.4264784945137734</v>
      </c>
      <c r="E96" s="159">
        <v>3.9949002732821555</v>
      </c>
      <c r="F96" s="159">
        <v>8.00488284538676</v>
      </c>
      <c r="G96" s="159">
        <v>15.00674260040249</v>
      </c>
      <c r="H96" s="159">
        <v>7.9148802516753562</v>
      </c>
      <c r="I96" s="159">
        <v>7.3870582337317643</v>
      </c>
    </row>
    <row r="97" spans="1:9">
      <c r="A97" s="135" t="s">
        <v>56</v>
      </c>
      <c r="B97" s="135"/>
      <c r="C97" s="160">
        <v>16.354304568444022</v>
      </c>
      <c r="D97" s="160">
        <v>20.476308530868124</v>
      </c>
      <c r="E97" s="160">
        <v>16.594451055008278</v>
      </c>
      <c r="F97" s="160">
        <v>12.349301059417428</v>
      </c>
      <c r="G97" s="160">
        <v>16.799036556967977</v>
      </c>
      <c r="H97" s="160">
        <v>13.258325714334745</v>
      </c>
      <c r="I97" s="160">
        <v>7.9817667940416754</v>
      </c>
    </row>
    <row r="98" spans="1:9">
      <c r="A98" s="112" t="s">
        <v>121</v>
      </c>
    </row>
    <row r="99" spans="1:9">
      <c r="A99" s="112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zoomScaleNormal="100" workbookViewId="0">
      <selection activeCell="I6" sqref="I6"/>
    </sheetView>
  </sheetViews>
  <sheetFormatPr defaultColWidth="8.85546875" defaultRowHeight="12.75"/>
  <cols>
    <col min="1" max="1" width="34.28515625" style="57" customWidth="1"/>
    <col min="2" max="2" width="11.28515625" style="57" customWidth="1"/>
    <col min="3" max="3" width="10.140625" style="57" customWidth="1"/>
    <col min="4" max="7" width="10.5703125" style="57" bestFit="1" customWidth="1"/>
    <col min="8" max="8" width="10.28515625" style="57" customWidth="1"/>
    <col min="9" max="9" width="9.42578125" style="57" bestFit="1" customWidth="1"/>
    <col min="10" max="10" width="33.5703125" style="61" customWidth="1"/>
    <col min="11" max="18" width="8.85546875" style="57"/>
    <col min="19" max="19" width="24.42578125" style="57" customWidth="1"/>
    <col min="20" max="20" width="8.42578125" style="57" customWidth="1"/>
    <col min="21" max="21" width="7.85546875" style="57" customWidth="1"/>
    <col min="22" max="22" width="7" style="57" customWidth="1"/>
    <col min="23" max="23" width="8" style="57" customWidth="1"/>
    <col min="24" max="24" width="8.7109375" style="57" customWidth="1"/>
    <col min="25" max="25" width="8.28515625" style="57" customWidth="1"/>
    <col min="26" max="30" width="8.85546875" style="57"/>
    <col min="31" max="31" width="8.85546875" style="57" customWidth="1"/>
    <col min="32" max="32" width="11.28515625" style="57" bestFit="1" customWidth="1"/>
    <col min="33" max="16384" width="8.85546875" style="57"/>
  </cols>
  <sheetData>
    <row r="1" spans="1:27" ht="15">
      <c r="A1" s="56" t="s">
        <v>135</v>
      </c>
      <c r="J1" s="58" t="s">
        <v>136</v>
      </c>
      <c r="S1" s="59" t="s">
        <v>106</v>
      </c>
      <c r="T1" s="59" t="s">
        <v>137</v>
      </c>
    </row>
    <row r="2" spans="1:27" ht="15">
      <c r="F2" s="60" t="s">
        <v>105</v>
      </c>
      <c r="G2" s="60"/>
      <c r="H2" s="60"/>
      <c r="S2" s="62" t="s">
        <v>108</v>
      </c>
      <c r="T2" s="63">
        <f>Q37</f>
        <v>5.8130125153797536</v>
      </c>
    </row>
    <row r="3" spans="1:27" ht="15">
      <c r="A3" s="64" t="s">
        <v>51</v>
      </c>
      <c r="B3" s="64">
        <v>2006</v>
      </c>
      <c r="C3" s="64">
        <v>2007</v>
      </c>
      <c r="D3" s="64">
        <v>2008</v>
      </c>
      <c r="E3" s="64">
        <v>2009</v>
      </c>
      <c r="F3" s="65">
        <v>2010</v>
      </c>
      <c r="G3" s="65" t="s">
        <v>70</v>
      </c>
      <c r="H3" s="65" t="s">
        <v>80</v>
      </c>
      <c r="I3" s="65" t="s">
        <v>102</v>
      </c>
      <c r="J3" s="66" t="s">
        <v>51</v>
      </c>
      <c r="K3" s="64">
        <v>2007</v>
      </c>
      <c r="L3" s="64">
        <v>2008</v>
      </c>
      <c r="M3" s="64">
        <v>2009</v>
      </c>
      <c r="N3" s="65">
        <v>2010</v>
      </c>
      <c r="O3" s="65" t="s">
        <v>70</v>
      </c>
      <c r="P3" s="65" t="s">
        <v>80</v>
      </c>
      <c r="Q3" s="65" t="s">
        <v>102</v>
      </c>
      <c r="S3" s="67" t="s">
        <v>109</v>
      </c>
      <c r="T3" s="68">
        <f>Q4</f>
        <v>3.4096602269856788</v>
      </c>
    </row>
    <row r="4" spans="1:27" ht="15">
      <c r="A4" s="56" t="s">
        <v>31</v>
      </c>
      <c r="B4" s="69">
        <f>[5]WorksheetNONOIL!B5</f>
        <v>5415.0338278538902</v>
      </c>
      <c r="C4" s="69">
        <f>[5]WorksheetNONOIL!C5</f>
        <v>5322.0220925546382</v>
      </c>
      <c r="D4" s="69">
        <f>[5]WorksheetNONOIL!D5</f>
        <v>5716.0773508717084</v>
      </c>
      <c r="E4" s="69">
        <f>[5]WorksheetNONOIL!E5</f>
        <v>6129.095042970388</v>
      </c>
      <c r="F4" s="69">
        <f>[5]WorksheetNONOIL!F5</f>
        <v>6452.5012299999999</v>
      </c>
      <c r="G4" s="69">
        <f>[5]WorksheetNONOIL!G5</f>
        <v>6507.0967443967984</v>
      </c>
      <c r="H4" s="69">
        <f>[5]WorksheetNONOIL!H5</f>
        <v>6594.6204116331519</v>
      </c>
      <c r="I4" s="69">
        <f>[5]WorksheetNONOIL!I5</f>
        <v>6819.4745609292868</v>
      </c>
      <c r="J4" s="58" t="s">
        <v>31</v>
      </c>
      <c r="K4" s="70">
        <f t="shared" ref="K4:Q4" si="0">C4/B4*100-100</f>
        <v>-1.7176575115896355</v>
      </c>
      <c r="L4" s="70">
        <f t="shared" si="0"/>
        <v>7.4042394312557036</v>
      </c>
      <c r="M4" s="70">
        <f t="shared" si="0"/>
        <v>7.2255441406105803</v>
      </c>
      <c r="N4" s="70">
        <f t="shared" si="0"/>
        <v>5.2765732096214464</v>
      </c>
      <c r="O4" s="70">
        <f t="shared" si="0"/>
        <v>0.84611397116771059</v>
      </c>
      <c r="P4" s="70">
        <f t="shared" si="0"/>
        <v>1.3450494233349133</v>
      </c>
      <c r="Q4" s="70">
        <f t="shared" si="0"/>
        <v>3.4096602269856788</v>
      </c>
      <c r="S4" s="67" t="s">
        <v>110</v>
      </c>
      <c r="T4" s="68">
        <f>Q12</f>
        <v>2.2068214735999021</v>
      </c>
    </row>
    <row r="5" spans="1:27" ht="15.75">
      <c r="B5" s="71"/>
      <c r="C5" s="71"/>
      <c r="D5" s="71"/>
      <c r="E5" s="71"/>
      <c r="F5" s="71"/>
      <c r="G5" s="71"/>
      <c r="H5" s="71"/>
      <c r="S5" s="72" t="s">
        <v>111</v>
      </c>
      <c r="T5" s="73">
        <f>Q20</f>
        <v>9.1938544356113425</v>
      </c>
    </row>
    <row r="6" spans="1:27" ht="15">
      <c r="A6" s="57" t="s">
        <v>32</v>
      </c>
      <c r="B6" s="71">
        <f>[5]WorksheetNONOIL!B7</f>
        <v>3793.6819574757342</v>
      </c>
      <c r="C6" s="71">
        <f>[5]WorksheetNONOIL!C7</f>
        <v>3742.5960471347789</v>
      </c>
      <c r="D6" s="71">
        <f>[5]WorksheetNONOIL!D7</f>
        <v>4064.4593071883701</v>
      </c>
      <c r="E6" s="71">
        <f>[5]WorksheetNONOIL!E7</f>
        <v>4479.4262706341497</v>
      </c>
      <c r="F6" s="71">
        <f>[5]WorksheetNONOIL!F7</f>
        <v>4703.3999989999993</v>
      </c>
      <c r="G6" s="71">
        <f>[5]WorksheetNONOIL!G7</f>
        <v>4877.6072833807993</v>
      </c>
      <c r="H6" s="71">
        <f>[5]WorksheetNONOIL!H7</f>
        <v>4926.3833562146074</v>
      </c>
      <c r="I6" s="71">
        <f>[5]WorksheetNONOIL!I7</f>
        <v>5075.9818586342799</v>
      </c>
      <c r="J6" s="61" t="s">
        <v>32</v>
      </c>
      <c r="K6" s="74">
        <f t="shared" ref="K6:Q10" si="1">C6/B6*100-100</f>
        <v>-1.3466049846452393</v>
      </c>
      <c r="L6" s="74">
        <f t="shared" si="1"/>
        <v>8.6000000000000085</v>
      </c>
      <c r="M6" s="74">
        <f t="shared" si="1"/>
        <v>10.209647386846072</v>
      </c>
      <c r="N6" s="74">
        <f t="shared" si="1"/>
        <v>5.000053909451708</v>
      </c>
      <c r="O6" s="74">
        <f t="shared" si="1"/>
        <v>3.7038585792796397</v>
      </c>
      <c r="P6" s="74">
        <f t="shared" si="1"/>
        <v>1</v>
      </c>
      <c r="Q6" s="74">
        <f t="shared" si="1"/>
        <v>3.0366800876540481</v>
      </c>
    </row>
    <row r="7" spans="1:27" ht="15.75">
      <c r="A7" s="57" t="s">
        <v>33</v>
      </c>
      <c r="B7" s="71">
        <f>[5]WorksheetNONOIL!B8</f>
        <v>537.18817130132459</v>
      </c>
      <c r="C7" s="71">
        <f>[5]WorksheetNONOIL!C8</f>
        <v>493.15620531424054</v>
      </c>
      <c r="D7" s="71">
        <f>[5]WorksheetNONOIL!D8</f>
        <v>509.06044759209732</v>
      </c>
      <c r="E7" s="71">
        <f>[5]WorksheetNONOIL!E8</f>
        <v>534.51346997170219</v>
      </c>
      <c r="F7" s="71">
        <f>[5]WorksheetNONOIL!F8</f>
        <v>676.69405298417496</v>
      </c>
      <c r="G7" s="71">
        <f>[5]WorksheetNONOIL!G8</f>
        <v>771.43122040195954</v>
      </c>
      <c r="H7" s="71">
        <f>[5]WorksheetNONOIL!H8</f>
        <v>718.20246619422437</v>
      </c>
      <c r="I7" s="71">
        <f>[5]WorksheetNONOIL!I8</f>
        <v>744.84391968182797</v>
      </c>
      <c r="J7" s="61" t="s">
        <v>33</v>
      </c>
      <c r="K7" s="75">
        <f t="shared" si="1"/>
        <v>-8.196748986564188</v>
      </c>
      <c r="L7" s="75">
        <f t="shared" si="1"/>
        <v>3.2249908054431842</v>
      </c>
      <c r="M7" s="75">
        <f t="shared" si="1"/>
        <v>5</v>
      </c>
      <c r="N7" s="75">
        <f t="shared" si="1"/>
        <v>26.599999999999994</v>
      </c>
      <c r="O7" s="75">
        <f t="shared" si="1"/>
        <v>14.000000000000014</v>
      </c>
      <c r="P7" s="75">
        <f t="shared" si="1"/>
        <v>-6.8999999999999915</v>
      </c>
      <c r="Q7" s="75">
        <f t="shared" si="1"/>
        <v>3.7094628244285275</v>
      </c>
      <c r="S7" s="76" t="s">
        <v>29</v>
      </c>
      <c r="T7" s="59">
        <v>2007</v>
      </c>
      <c r="U7" s="59">
        <v>2008</v>
      </c>
      <c r="V7" s="59">
        <v>2009</v>
      </c>
      <c r="W7" s="59">
        <v>2010</v>
      </c>
      <c r="X7" s="59">
        <v>2011</v>
      </c>
      <c r="Y7" s="77" t="s">
        <v>80</v>
      </c>
      <c r="Z7" s="78" t="s">
        <v>102</v>
      </c>
      <c r="AA7" s="67"/>
    </row>
    <row r="8" spans="1:27" ht="15.75">
      <c r="A8" s="57" t="s">
        <v>34</v>
      </c>
      <c r="B8" s="71">
        <f>[5]WorksheetNONOIL!B9</f>
        <v>437.09725333260457</v>
      </c>
      <c r="C8" s="71">
        <f>[5]WorksheetNONOIL!C9</f>
        <v>457.77915103181823</v>
      </c>
      <c r="D8" s="71">
        <f>[5]WorksheetNONOIL!D9</f>
        <v>481.14404086167349</v>
      </c>
      <c r="E8" s="71">
        <f>[5]WorksheetNONOIL!E9</f>
        <v>502.15328993482967</v>
      </c>
      <c r="F8" s="71">
        <f>[5]WorksheetNONOIL!F9</f>
        <v>525.500001</v>
      </c>
      <c r="G8" s="71">
        <f>[5]WorksheetNONOIL!G9</f>
        <v>552.30050105099997</v>
      </c>
      <c r="H8" s="71">
        <f>[5]WorksheetNONOIL!H9</f>
        <v>579.91552610354995</v>
      </c>
      <c r="I8" s="71">
        <f>[5]WorksheetNONOIL!I9</f>
        <v>610.55896602835242</v>
      </c>
      <c r="J8" s="61" t="s">
        <v>34</v>
      </c>
      <c r="K8" s="74">
        <f t="shared" si="1"/>
        <v>4.7316466853833106</v>
      </c>
      <c r="L8" s="74">
        <f t="shared" si="1"/>
        <v>5.1039654770628147</v>
      </c>
      <c r="M8" s="74">
        <f t="shared" si="1"/>
        <v>4.3665196467010219</v>
      </c>
      <c r="N8" s="74">
        <f t="shared" si="1"/>
        <v>4.6493195470650619</v>
      </c>
      <c r="O8" s="74">
        <f t="shared" si="1"/>
        <v>5.0999999999999943</v>
      </c>
      <c r="P8" s="74">
        <f t="shared" si="1"/>
        <v>5</v>
      </c>
      <c r="Q8" s="74">
        <f t="shared" si="1"/>
        <v>5.2841213151673401</v>
      </c>
      <c r="S8" s="79" t="s">
        <v>65</v>
      </c>
      <c r="T8" s="79">
        <f>K6</f>
        <v>-1.3466049846452393</v>
      </c>
      <c r="U8" s="79">
        <f t="shared" ref="U8:Z8" si="2">L6</f>
        <v>8.6000000000000085</v>
      </c>
      <c r="V8" s="79">
        <f t="shared" si="2"/>
        <v>10.209647386846072</v>
      </c>
      <c r="W8" s="79">
        <f t="shared" si="2"/>
        <v>5.000053909451708</v>
      </c>
      <c r="X8" s="79">
        <f t="shared" si="2"/>
        <v>3.7038585792796397</v>
      </c>
      <c r="Y8" s="79">
        <f t="shared" si="2"/>
        <v>1</v>
      </c>
      <c r="Z8" s="80">
        <f t="shared" si="2"/>
        <v>3.0366800876540481</v>
      </c>
    </row>
    <row r="9" spans="1:27" ht="15.75">
      <c r="A9" s="57" t="s">
        <v>35</v>
      </c>
      <c r="B9" s="71">
        <f>[5]WorksheetNONOIL!B10</f>
        <v>736.00308898936498</v>
      </c>
      <c r="C9" s="71">
        <f>[5]WorksheetNONOIL!C10</f>
        <v>705.88126916661315</v>
      </c>
      <c r="D9" s="71">
        <f>[5]WorksheetNONOIL!D10</f>
        <v>682.44508318328474</v>
      </c>
      <c r="E9" s="71">
        <f>[5]WorksheetNONOIL!E10</f>
        <v>687.36015399999997</v>
      </c>
      <c r="F9" s="71">
        <f>[5]WorksheetNONOIL!F10</f>
        <v>756.58618000000013</v>
      </c>
      <c r="G9" s="71">
        <f>[5]WorksheetNONOIL!G10</f>
        <v>650.66411480000011</v>
      </c>
      <c r="H9" s="71">
        <f>[5]WorksheetNONOIL!H10</f>
        <v>641.7500164272401</v>
      </c>
      <c r="I9" s="71">
        <f>[5]WorksheetNONOIL!I10</f>
        <v>646.65180648215221</v>
      </c>
      <c r="J9" s="61" t="s">
        <v>35</v>
      </c>
      <c r="K9" s="74">
        <f t="shared" si="1"/>
        <v>-4.0926213861565799</v>
      </c>
      <c r="L9" s="74">
        <f t="shared" si="1"/>
        <v>-3.3201314451930273</v>
      </c>
      <c r="M9" s="74">
        <f t="shared" si="1"/>
        <v>0.72021484773378575</v>
      </c>
      <c r="N9" s="74">
        <f t="shared" si="1"/>
        <v>10.071288770108168</v>
      </c>
      <c r="O9" s="74">
        <f t="shared" si="1"/>
        <v>-14</v>
      </c>
      <c r="P9" s="74">
        <f t="shared" si="1"/>
        <v>-1.3700000000000045</v>
      </c>
      <c r="Q9" s="74">
        <f t="shared" si="1"/>
        <v>0.76381611678040429</v>
      </c>
      <c r="S9" s="81" t="s">
        <v>66</v>
      </c>
      <c r="T9" s="81">
        <f>K8</f>
        <v>4.7316466853833106</v>
      </c>
      <c r="U9" s="81">
        <f t="shared" ref="U9:Z11" si="3">L8</f>
        <v>5.1039654770628147</v>
      </c>
      <c r="V9" s="81">
        <f t="shared" si="3"/>
        <v>4.3665196467010219</v>
      </c>
      <c r="W9" s="81">
        <f t="shared" si="3"/>
        <v>4.6493195470650619</v>
      </c>
      <c r="X9" s="81">
        <f t="shared" si="3"/>
        <v>5.0999999999999943</v>
      </c>
      <c r="Y9" s="81">
        <f t="shared" si="3"/>
        <v>5</v>
      </c>
      <c r="Z9" s="82">
        <f t="shared" si="3"/>
        <v>5.2841213151673401</v>
      </c>
    </row>
    <row r="10" spans="1:27" ht="15.75">
      <c r="A10" s="57" t="s">
        <v>36</v>
      </c>
      <c r="B10" s="71">
        <f>[5]WorksheetNONOIL!B11</f>
        <v>448.25152805618654</v>
      </c>
      <c r="C10" s="71">
        <f>[5]WorksheetNONOIL!C11</f>
        <v>415.76562522142734</v>
      </c>
      <c r="D10" s="71">
        <f>[5]WorksheetNONOIL!D11</f>
        <v>488.02891963837965</v>
      </c>
      <c r="E10" s="71">
        <f>[5]WorksheetNONOIL!E11</f>
        <v>460.15532840140935</v>
      </c>
      <c r="F10" s="71">
        <f>[5]WorksheetNONOIL!F11</f>
        <v>467.01504999999992</v>
      </c>
      <c r="G10" s="71">
        <f>[5]WorksheetNONOIL!G11</f>
        <v>426.52484516499993</v>
      </c>
      <c r="H10" s="71">
        <f>[5]WorksheetNONOIL!H11</f>
        <v>446.57151288775492</v>
      </c>
      <c r="I10" s="71">
        <f>[5]WorksheetNONOIL!I11</f>
        <v>486.28192978450238</v>
      </c>
      <c r="J10" s="61" t="s">
        <v>36</v>
      </c>
      <c r="K10" s="74">
        <f t="shared" si="1"/>
        <v>-7.2472486542616394</v>
      </c>
      <c r="L10" s="74">
        <f t="shared" si="1"/>
        <v>17.38077658018662</v>
      </c>
      <c r="M10" s="74">
        <f t="shared" si="1"/>
        <v>-5.7114630128116488</v>
      </c>
      <c r="N10" s="74">
        <f t="shared" si="1"/>
        <v>1.4907404468011691</v>
      </c>
      <c r="O10" s="74">
        <f t="shared" si="1"/>
        <v>-8.6700000000000017</v>
      </c>
      <c r="P10" s="74">
        <f t="shared" si="1"/>
        <v>4.6999999999999886</v>
      </c>
      <c r="Q10" s="74">
        <f t="shared" si="1"/>
        <v>8.892286173822427</v>
      </c>
      <c r="S10" s="81" t="s">
        <v>67</v>
      </c>
      <c r="T10" s="81">
        <f>K9</f>
        <v>-4.0926213861565799</v>
      </c>
      <c r="U10" s="81">
        <f t="shared" si="3"/>
        <v>-3.3201314451930273</v>
      </c>
      <c r="V10" s="81">
        <f t="shared" si="3"/>
        <v>0.72021484773378575</v>
      </c>
      <c r="W10" s="81">
        <f t="shared" si="3"/>
        <v>10.071288770108168</v>
      </c>
      <c r="X10" s="81">
        <f t="shared" si="3"/>
        <v>-14</v>
      </c>
      <c r="Y10" s="81">
        <f t="shared" si="3"/>
        <v>-1.3700000000000045</v>
      </c>
      <c r="Z10" s="82">
        <f t="shared" si="3"/>
        <v>0.76381611678040429</v>
      </c>
    </row>
    <row r="11" spans="1:27" ht="15.75">
      <c r="B11" s="71"/>
      <c r="C11" s="71"/>
      <c r="D11" s="71"/>
      <c r="E11" s="71"/>
      <c r="F11" s="71"/>
      <c r="G11" s="71"/>
      <c r="H11" s="71"/>
      <c r="S11" s="83" t="s">
        <v>68</v>
      </c>
      <c r="T11" s="83">
        <f>K10</f>
        <v>-7.2472486542616394</v>
      </c>
      <c r="U11" s="83">
        <f t="shared" si="3"/>
        <v>17.38077658018662</v>
      </c>
      <c r="V11" s="83">
        <f t="shared" si="3"/>
        <v>-5.7114630128116488</v>
      </c>
      <c r="W11" s="83">
        <f t="shared" si="3"/>
        <v>1.4907404468011691</v>
      </c>
      <c r="X11" s="83">
        <f t="shared" si="3"/>
        <v>-8.6700000000000017</v>
      </c>
      <c r="Y11" s="83">
        <f t="shared" si="3"/>
        <v>4.6999999999999886</v>
      </c>
      <c r="Z11" s="84">
        <f t="shared" si="3"/>
        <v>8.892286173822427</v>
      </c>
    </row>
    <row r="12" spans="1:27" ht="15">
      <c r="A12" s="56" t="s">
        <v>37</v>
      </c>
      <c r="B12" s="69">
        <f t="shared" ref="B12:I12" si="4">B14+B15+B16+B17+B18</f>
        <v>3704.3144819778067</v>
      </c>
      <c r="C12" s="69">
        <f t="shared" si="4"/>
        <v>3929.5743425427536</v>
      </c>
      <c r="D12" s="69">
        <f t="shared" si="4"/>
        <v>4521.8658471726521</v>
      </c>
      <c r="E12" s="69">
        <f t="shared" si="4"/>
        <v>4724.7225206786188</v>
      </c>
      <c r="F12" s="69">
        <f t="shared" si="4"/>
        <v>4988.3763974551302</v>
      </c>
      <c r="G12" s="69">
        <f t="shared" si="4"/>
        <v>5784.9476410635561</v>
      </c>
      <c r="H12" s="69">
        <f t="shared" si="4"/>
        <v>6162.0991398818132</v>
      </c>
      <c r="I12" s="69">
        <f t="shared" si="4"/>
        <v>6298.0856669252389</v>
      </c>
      <c r="J12" s="58" t="s">
        <v>37</v>
      </c>
      <c r="K12" s="70">
        <f t="shared" ref="K12:Q12" si="5">C12/B12*100-100</f>
        <v>6.0810134145164767</v>
      </c>
      <c r="L12" s="70">
        <f t="shared" si="5"/>
        <v>15.072663169075923</v>
      </c>
      <c r="M12" s="70">
        <f t="shared" si="5"/>
        <v>4.4861276376167751</v>
      </c>
      <c r="N12" s="70">
        <f t="shared" si="5"/>
        <v>5.5803039357884359</v>
      </c>
      <c r="O12" s="70">
        <f t="shared" si="5"/>
        <v>15.968547281532409</v>
      </c>
      <c r="P12" s="70">
        <f t="shared" si="5"/>
        <v>6.519531761032809</v>
      </c>
      <c r="Q12" s="70">
        <f t="shared" si="5"/>
        <v>2.2068214735999021</v>
      </c>
      <c r="S12" s="81" t="s">
        <v>138</v>
      </c>
    </row>
    <row r="13" spans="1:27" ht="15">
      <c r="A13" s="57" t="s">
        <v>112</v>
      </c>
      <c r="B13" s="71"/>
      <c r="C13" s="71"/>
      <c r="D13" s="71"/>
      <c r="E13" s="71"/>
      <c r="F13" s="71"/>
      <c r="G13" s="71"/>
      <c r="H13" s="71"/>
      <c r="I13" s="71"/>
      <c r="J13" s="61" t="s">
        <v>112</v>
      </c>
    </row>
    <row r="14" spans="1:27" ht="15">
      <c r="A14" s="57" t="s">
        <v>38</v>
      </c>
      <c r="B14" s="71">
        <f>[5]WorksheetNONOIL!B15</f>
        <v>497.44519969572951</v>
      </c>
      <c r="C14" s="71">
        <f>[5]WorksheetNONOIL!C15</f>
        <v>531.5802961133287</v>
      </c>
      <c r="D14" s="71">
        <f>[5]WorksheetNONOIL!D15</f>
        <v>544.44120883450603</v>
      </c>
      <c r="E14" s="71">
        <f>[5]WorksheetNONOIL!E15</f>
        <v>581.20000099999993</v>
      </c>
      <c r="F14" s="71">
        <f>[5]WorksheetNONOIL!F15</f>
        <v>625.61985600000003</v>
      </c>
      <c r="G14" s="71">
        <f>[5]WorksheetNONOIL!G15</f>
        <v>743.42830435444398</v>
      </c>
      <c r="H14" s="71">
        <f>[5]WorksheetNONOIL!H15</f>
        <v>724.6176315721666</v>
      </c>
      <c r="I14" s="71">
        <f>[5]WorksheetNONOIL!I15</f>
        <v>554.79481848969772</v>
      </c>
      <c r="J14" s="61" t="s">
        <v>38</v>
      </c>
      <c r="K14" s="74">
        <f t="shared" ref="K14:Q18" si="6">C14/B14*100-100</f>
        <v>6.8620817807626793</v>
      </c>
      <c r="L14" s="74">
        <f t="shared" si="6"/>
        <v>2.4193734822773649</v>
      </c>
      <c r="M14" s="74">
        <f t="shared" si="6"/>
        <v>6.7516550123353198</v>
      </c>
      <c r="N14" s="74">
        <f t="shared" si="6"/>
        <v>7.6427830219498105</v>
      </c>
      <c r="O14" s="74">
        <f t="shared" si="6"/>
        <v>18.830676044662482</v>
      </c>
      <c r="P14" s="74">
        <f t="shared" si="6"/>
        <v>-2.5302605069108353</v>
      </c>
      <c r="Q14" s="74">
        <f t="shared" si="6"/>
        <v>-23.436196648156738</v>
      </c>
    </row>
    <row r="15" spans="1:27" ht="15">
      <c r="A15" s="57" t="s">
        <v>39</v>
      </c>
      <c r="B15" s="71">
        <f>[5]WorksheetNONOIL!B16</f>
        <v>1823.4832603298671</v>
      </c>
      <c r="C15" s="71">
        <f>[5]WorksheetNONOIL!C16</f>
        <v>1801.3122840461203</v>
      </c>
      <c r="D15" s="71">
        <f>[5]WorksheetNONOIL!D16</f>
        <v>1867.9694015807725</v>
      </c>
      <c r="E15" s="71">
        <f>[5]WorksheetNONOIL!E16</f>
        <v>1843.5798967413004</v>
      </c>
      <c r="F15" s="71">
        <f>[5]WorksheetNONOIL!F16</f>
        <v>1983.7</v>
      </c>
      <c r="G15" s="71">
        <f>[5]WorksheetNONOIL!G16</f>
        <v>2320.9290000000001</v>
      </c>
      <c r="H15" s="71">
        <f>[5]WorksheetNONOIL!H16</f>
        <v>2436.9754500000004</v>
      </c>
      <c r="I15" s="71">
        <f>[5]WorksheetNONOIL!I16</f>
        <v>2497.8998362500001</v>
      </c>
      <c r="J15" s="61" t="s">
        <v>39</v>
      </c>
      <c r="K15" s="74">
        <f t="shared" si="6"/>
        <v>-1.215858503671484</v>
      </c>
      <c r="L15" s="74">
        <f t="shared" si="6"/>
        <v>3.7004753770360423</v>
      </c>
      <c r="M15" s="74">
        <f t="shared" si="6"/>
        <v>-1.3056693979479661</v>
      </c>
      <c r="N15" s="74">
        <f t="shared" si="6"/>
        <v>7.6004356256202925</v>
      </c>
      <c r="O15" s="74">
        <f t="shared" si="6"/>
        <v>17</v>
      </c>
      <c r="P15" s="74">
        <f t="shared" si="6"/>
        <v>5</v>
      </c>
      <c r="Q15" s="74">
        <f t="shared" si="6"/>
        <v>2.4999999999999858</v>
      </c>
    </row>
    <row r="16" spans="1:27" ht="15">
      <c r="A16" s="57" t="s">
        <v>40</v>
      </c>
      <c r="B16" s="71">
        <f>[5]WorksheetNONOIL!B17</f>
        <v>142.71911509884251</v>
      </c>
      <c r="C16" s="71">
        <f>[5]WorksheetNONOIL!C17</f>
        <v>118.15348396860392</v>
      </c>
      <c r="D16" s="71">
        <f>[5]WorksheetNONOIL!D17</f>
        <v>141.10301794833273</v>
      </c>
      <c r="E16" s="71">
        <f>[5]WorksheetNONOIL!E17</f>
        <v>151.69193847708095</v>
      </c>
      <c r="F16" s="71">
        <f>[5]WorksheetNONOIL!F17</f>
        <v>170.28971799999999</v>
      </c>
      <c r="G16" s="71">
        <f>[5]WorksheetNONOIL!G17</f>
        <v>168.927400256</v>
      </c>
      <c r="H16" s="71">
        <f>[5]WorksheetNONOIL!H17</f>
        <v>187.64455620436479</v>
      </c>
      <c r="I16" s="71">
        <f>[5]WorksheetNONOIL!I17</f>
        <v>212.53699878210836</v>
      </c>
      <c r="J16" s="61" t="s">
        <v>40</v>
      </c>
      <c r="K16" s="74">
        <f t="shared" si="6"/>
        <v>-17.212572480725683</v>
      </c>
      <c r="L16" s="74">
        <f t="shared" si="6"/>
        <v>19.423493246993061</v>
      </c>
      <c r="M16" s="74">
        <f t="shared" si="6"/>
        <v>7.5043898300074119</v>
      </c>
      <c r="N16" s="74">
        <f t="shared" si="6"/>
        <v>12.260229323741527</v>
      </c>
      <c r="O16" s="74">
        <f t="shared" si="6"/>
        <v>-0.79999999999999716</v>
      </c>
      <c r="P16" s="74">
        <f t="shared" si="6"/>
        <v>11.079999999999998</v>
      </c>
      <c r="Q16" s="74">
        <f t="shared" si="6"/>
        <v>13.265741933186192</v>
      </c>
    </row>
    <row r="17" spans="1:34" ht="16.5" thickBot="1">
      <c r="A17" s="57" t="s">
        <v>41</v>
      </c>
      <c r="B17" s="71">
        <f>[5]WorksheetNONOIL!B18</f>
        <v>224.3613600308218</v>
      </c>
      <c r="C17" s="71">
        <f>[5]WorksheetNONOIL!C18</f>
        <v>226.96636816948859</v>
      </c>
      <c r="D17" s="71">
        <f>[5]WorksheetNONOIL!D18</f>
        <v>228.88780012856219</v>
      </c>
      <c r="E17" s="71">
        <f>[5]WorksheetNONOIL!E18</f>
        <v>246.39794840645183</v>
      </c>
      <c r="F17" s="71">
        <f>[5]WorksheetNONOIL!F18</f>
        <v>259.36776900000001</v>
      </c>
      <c r="G17" s="71">
        <f>[5]WorksheetNONOIL!G18</f>
        <v>266.96724463170005</v>
      </c>
      <c r="H17" s="71">
        <f>[5]WorksheetNONOIL!H18</f>
        <v>272.27989279987088</v>
      </c>
      <c r="I17" s="71">
        <f>[5]WorksheetNONOIL!I18</f>
        <v>278.76274739034397</v>
      </c>
      <c r="J17" s="61" t="s">
        <v>41</v>
      </c>
      <c r="K17" s="74">
        <f t="shared" si="6"/>
        <v>1.1610769957487008</v>
      </c>
      <c r="L17" s="74">
        <f t="shared" si="6"/>
        <v>0.84657122311564592</v>
      </c>
      <c r="M17" s="74">
        <f t="shared" si="6"/>
        <v>7.6501011709905384</v>
      </c>
      <c r="N17" s="74">
        <f t="shared" si="6"/>
        <v>5.263769717819855</v>
      </c>
      <c r="O17" s="74">
        <f t="shared" si="6"/>
        <v>2.9300000000000068</v>
      </c>
      <c r="P17" s="74">
        <f t="shared" si="6"/>
        <v>1.9900000000000091</v>
      </c>
      <c r="Q17" s="74">
        <f t="shared" si="6"/>
        <v>2.3809523809523796</v>
      </c>
      <c r="S17" s="85" t="s">
        <v>29</v>
      </c>
      <c r="T17" s="86">
        <v>2007</v>
      </c>
      <c r="U17" s="86">
        <v>2008</v>
      </c>
      <c r="V17" s="86">
        <v>2009</v>
      </c>
      <c r="W17" s="86">
        <v>2010</v>
      </c>
      <c r="X17" s="86">
        <v>2011</v>
      </c>
      <c r="Y17" s="87" t="s">
        <v>139</v>
      </c>
      <c r="Z17" s="88" t="s">
        <v>102</v>
      </c>
      <c r="AA17" s="67"/>
    </row>
    <row r="18" spans="1:34" ht="16.5" thickTop="1">
      <c r="A18" s="57" t="s">
        <v>42</v>
      </c>
      <c r="B18" s="71">
        <f>[5]WorksheetNONOIL!B19</f>
        <v>1016.3055468225463</v>
      </c>
      <c r="C18" s="71">
        <f>[5]WorksheetNONOIL!C19</f>
        <v>1251.5619102452122</v>
      </c>
      <c r="D18" s="71">
        <f>[5]WorksheetNONOIL!D19</f>
        <v>1739.464418680479</v>
      </c>
      <c r="E18" s="71">
        <f>[5]WorksheetNONOIL!E19</f>
        <v>1901.8527360537855</v>
      </c>
      <c r="F18" s="71">
        <f>[5]WorksheetNONOIL!F19</f>
        <v>1949.39905445513</v>
      </c>
      <c r="G18" s="71">
        <f>[5]WorksheetNONOIL!G19</f>
        <v>2284.6956918214123</v>
      </c>
      <c r="H18" s="71">
        <f>[5]WorksheetNONOIL!H19</f>
        <v>2540.5816093054109</v>
      </c>
      <c r="I18" s="71">
        <f>[5]WorksheetNONOIL!I19</f>
        <v>2754.0912660130884</v>
      </c>
      <c r="J18" s="61" t="s">
        <v>42</v>
      </c>
      <c r="K18" s="74">
        <f t="shared" si="6"/>
        <v>23.148192407115076</v>
      </c>
      <c r="L18" s="74">
        <f t="shared" si="6"/>
        <v>38.983489705249553</v>
      </c>
      <c r="M18" s="74">
        <f t="shared" si="6"/>
        <v>9.3355354458179107</v>
      </c>
      <c r="N18" s="74">
        <f t="shared" si="6"/>
        <v>2.4999999999999858</v>
      </c>
      <c r="O18" s="74">
        <f t="shared" si="6"/>
        <v>17.199999999999989</v>
      </c>
      <c r="P18" s="74">
        <f t="shared" si="6"/>
        <v>11.200000000000017</v>
      </c>
      <c r="Q18" s="74">
        <f t="shared" si="6"/>
        <v>8.4039676555027256</v>
      </c>
      <c r="S18" s="67" t="s">
        <v>8</v>
      </c>
      <c r="T18" s="89">
        <f>K14</f>
        <v>6.8620817807626793</v>
      </c>
      <c r="U18" s="89">
        <f t="shared" ref="U18:Z22" si="7">L14</f>
        <v>2.4193734822773649</v>
      </c>
      <c r="V18" s="89">
        <f t="shared" si="7"/>
        <v>6.7516550123353198</v>
      </c>
      <c r="W18" s="89">
        <f t="shared" si="7"/>
        <v>7.6427830219498105</v>
      </c>
      <c r="X18" s="89">
        <f t="shared" si="7"/>
        <v>18.830676044662482</v>
      </c>
      <c r="Y18" s="89">
        <f t="shared" si="7"/>
        <v>-2.5302605069108353</v>
      </c>
      <c r="Z18" s="82">
        <f t="shared" si="7"/>
        <v>-23.436196648156738</v>
      </c>
    </row>
    <row r="19" spans="1:34" ht="15.75">
      <c r="B19" s="71"/>
      <c r="C19" s="71"/>
      <c r="D19" s="71"/>
      <c r="E19" s="42"/>
      <c r="F19" s="71"/>
      <c r="G19" s="71"/>
      <c r="H19" s="71"/>
      <c r="O19" s="74"/>
      <c r="S19" s="67" t="s">
        <v>9</v>
      </c>
      <c r="T19" s="89">
        <f>K15</f>
        <v>-1.215858503671484</v>
      </c>
      <c r="U19" s="89">
        <f t="shared" si="7"/>
        <v>3.7004753770360423</v>
      </c>
      <c r="V19" s="89">
        <f t="shared" si="7"/>
        <v>-1.3056693979479661</v>
      </c>
      <c r="W19" s="89">
        <f t="shared" si="7"/>
        <v>7.6004356256202925</v>
      </c>
      <c r="X19" s="89">
        <f t="shared" si="7"/>
        <v>17</v>
      </c>
      <c r="Y19" s="89">
        <f t="shared" si="7"/>
        <v>5</v>
      </c>
      <c r="Z19" s="82">
        <f t="shared" si="7"/>
        <v>2.4999999999999858</v>
      </c>
    </row>
    <row r="20" spans="1:34" ht="15">
      <c r="A20" s="56" t="s">
        <v>43</v>
      </c>
      <c r="B20" s="69">
        <f>[5]Worksheet!B22</f>
        <v>8690.3761134358065</v>
      </c>
      <c r="C20" s="69">
        <f>[5]Worksheet!C22</f>
        <v>9358.3495223661885</v>
      </c>
      <c r="D20" s="69">
        <f>[5]Worksheet!D22</f>
        <v>10105.970206031943</v>
      </c>
      <c r="E20" s="69">
        <f>[5]Worksheet!E22</f>
        <v>10666.89462891631</v>
      </c>
      <c r="F20" s="69">
        <f>[5]Worksheet!F22</f>
        <v>11714.246203111526</v>
      </c>
      <c r="G20" s="69">
        <f>[5]Worksheet!G22</f>
        <v>12812.716810987617</v>
      </c>
      <c r="H20" s="69">
        <f>[5]Worksheet!H22</f>
        <v>14124.922687682138</v>
      </c>
      <c r="I20" s="69">
        <f>[5]Worksheet!I22</f>
        <v>15423.547518730273</v>
      </c>
      <c r="J20" s="58" t="s">
        <v>43</v>
      </c>
      <c r="K20" s="70">
        <f t="shared" ref="K20:Q20" si="8">C20/B20*100-100</f>
        <v>7.6863578769353751</v>
      </c>
      <c r="L20" s="70">
        <f t="shared" si="8"/>
        <v>7.9888091578430789</v>
      </c>
      <c r="M20" s="70">
        <f t="shared" si="8"/>
        <v>5.5504262475419637</v>
      </c>
      <c r="N20" s="70">
        <f t="shared" si="8"/>
        <v>9.8187111678782912</v>
      </c>
      <c r="O20" s="70">
        <f t="shared" si="8"/>
        <v>9.3772197444878458</v>
      </c>
      <c r="P20" s="70">
        <f t="shared" si="8"/>
        <v>10.241433538663955</v>
      </c>
      <c r="Q20" s="70">
        <f t="shared" si="8"/>
        <v>9.1938544356113425</v>
      </c>
      <c r="S20" s="67" t="s">
        <v>57</v>
      </c>
      <c r="T20" s="89">
        <f>K16</f>
        <v>-17.212572480725683</v>
      </c>
      <c r="U20" s="89">
        <f t="shared" si="7"/>
        <v>19.423493246993061</v>
      </c>
      <c r="V20" s="89">
        <f t="shared" si="7"/>
        <v>7.5043898300074119</v>
      </c>
      <c r="W20" s="89">
        <f t="shared" si="7"/>
        <v>12.260229323741527</v>
      </c>
      <c r="X20" s="89">
        <f t="shared" si="7"/>
        <v>-0.79999999999999716</v>
      </c>
      <c r="Y20" s="89">
        <f t="shared" si="7"/>
        <v>11.079999999999998</v>
      </c>
      <c r="Z20" s="82">
        <f t="shared" si="7"/>
        <v>13.265741933186192</v>
      </c>
    </row>
    <row r="21" spans="1:34" ht="15.75">
      <c r="B21" s="71"/>
      <c r="C21" s="71"/>
      <c r="D21" s="71"/>
      <c r="E21" s="71"/>
      <c r="F21" s="71"/>
      <c r="G21" s="71"/>
      <c r="H21" s="71"/>
      <c r="S21" s="67" t="s">
        <v>58</v>
      </c>
      <c r="T21" s="89">
        <f>K17</f>
        <v>1.1610769957487008</v>
      </c>
      <c r="U21" s="89">
        <f t="shared" si="7"/>
        <v>0.84657122311564592</v>
      </c>
      <c r="V21" s="89">
        <f t="shared" si="7"/>
        <v>7.6501011709905384</v>
      </c>
      <c r="W21" s="89">
        <f t="shared" si="7"/>
        <v>5.263769717819855</v>
      </c>
      <c r="X21" s="89">
        <f t="shared" si="7"/>
        <v>2.9300000000000068</v>
      </c>
      <c r="Y21" s="89">
        <f t="shared" si="7"/>
        <v>1.9900000000000091</v>
      </c>
      <c r="Z21" s="82">
        <f t="shared" si="7"/>
        <v>2.3809523809523796</v>
      </c>
    </row>
    <row r="22" spans="1:34" ht="16.5" thickBot="1">
      <c r="A22" s="57" t="s">
        <v>44</v>
      </c>
      <c r="B22" s="71">
        <f>[5]WorksheetNONOIL!B23</f>
        <v>1140.6992353102196</v>
      </c>
      <c r="C22" s="71">
        <f>[5]WorksheetNONOIL!C23</f>
        <v>1202.6216724278104</v>
      </c>
      <c r="D22" s="71">
        <f>[5]WorksheetNONOIL!D23</f>
        <v>1316.9256762063744</v>
      </c>
      <c r="E22" s="71">
        <f>[5]WorksheetNONOIL!E23</f>
        <v>1387.9310089999999</v>
      </c>
      <c r="F22" s="71">
        <f>[5]WorksheetNONOIL!F23</f>
        <v>1573.0945219999999</v>
      </c>
      <c r="G22" s="71">
        <f>[5]WorksheetNONOIL!G23</f>
        <v>1745.7988326113173</v>
      </c>
      <c r="H22" s="71">
        <f>[5]WorksheetNONOIL!H23</f>
        <v>1846.5139672646642</v>
      </c>
      <c r="I22" s="71">
        <f>[5]WorksheetNONOIL!I23</f>
        <v>1874.2116767736341</v>
      </c>
      <c r="J22" s="61" t="s">
        <v>44</v>
      </c>
      <c r="K22" s="74">
        <f t="shared" ref="K22:Q31" si="9">C22/B22*100-100</f>
        <v>5.428463104102164</v>
      </c>
      <c r="L22" s="74">
        <f t="shared" si="9"/>
        <v>9.504568760000069</v>
      </c>
      <c r="M22" s="74">
        <f t="shared" si="9"/>
        <v>5.3917494416365344</v>
      </c>
      <c r="N22" s="74">
        <f t="shared" si="9"/>
        <v>13.340973852397013</v>
      </c>
      <c r="O22" s="74">
        <f t="shared" si="9"/>
        <v>10.9786353074159</v>
      </c>
      <c r="P22" s="74">
        <f t="shared" si="9"/>
        <v>5.7690000000000055</v>
      </c>
      <c r="Q22" s="74">
        <f t="shared" si="9"/>
        <v>1.4999999999999858</v>
      </c>
      <c r="S22" s="90" t="s">
        <v>25</v>
      </c>
      <c r="T22" s="91">
        <f>K18</f>
        <v>23.148192407115076</v>
      </c>
      <c r="U22" s="91">
        <f t="shared" si="7"/>
        <v>38.983489705249553</v>
      </c>
      <c r="V22" s="91">
        <f t="shared" si="7"/>
        <v>9.3355354458179107</v>
      </c>
      <c r="W22" s="91">
        <f t="shared" si="7"/>
        <v>2.4999999999999858</v>
      </c>
      <c r="X22" s="91">
        <f t="shared" si="7"/>
        <v>17.199999999999989</v>
      </c>
      <c r="Y22" s="91">
        <f t="shared" si="7"/>
        <v>11.200000000000017</v>
      </c>
      <c r="Z22" s="92">
        <f t="shared" si="7"/>
        <v>8.4039676555027256</v>
      </c>
    </row>
    <row r="23" spans="1:34" ht="15.75" thickTop="1">
      <c r="A23" s="57" t="s">
        <v>45</v>
      </c>
      <c r="B23" s="71">
        <f>[5]WorksheetNONOIL!B24</f>
        <v>894.08203413493095</v>
      </c>
      <c r="C23" s="71">
        <f>[5]WorksheetNONOIL!C24</f>
        <v>916.59233209358729</v>
      </c>
      <c r="D23" s="71">
        <f>[5]WorksheetNONOIL!D24</f>
        <v>999.77812513400113</v>
      </c>
      <c r="E23" s="71">
        <f>[5]WorksheetNONOIL!E24</f>
        <v>962.00084100000004</v>
      </c>
      <c r="F23" s="71">
        <f>[5]WorksheetNONOIL!F24</f>
        <v>987.85721299999989</v>
      </c>
      <c r="G23" s="71">
        <f>[5]WorksheetNONOIL!G24</f>
        <v>1023.2668728240949</v>
      </c>
      <c r="H23" s="71">
        <f>[5]WorksheetNONOIL!H24</f>
        <v>1155.8822595420975</v>
      </c>
      <c r="I23" s="71">
        <f>[5]WorksheetNONOIL!I24</f>
        <v>1314.1026746218627</v>
      </c>
      <c r="J23" s="61" t="s">
        <v>45</v>
      </c>
      <c r="K23" s="74">
        <f t="shared" si="9"/>
        <v>2.5176993943778427</v>
      </c>
      <c r="L23" s="74">
        <f t="shared" si="9"/>
        <v>9.0755497430803587</v>
      </c>
      <c r="M23" s="74">
        <f t="shared" si="9"/>
        <v>-3.7785667823986131</v>
      </c>
      <c r="N23" s="74">
        <f t="shared" si="9"/>
        <v>2.6877702074690717</v>
      </c>
      <c r="O23" s="74">
        <f t="shared" si="9"/>
        <v>3.5844917016458595</v>
      </c>
      <c r="P23" s="74">
        <f t="shared" si="9"/>
        <v>12.959999999999994</v>
      </c>
      <c r="Q23" s="74">
        <f t="shared" si="9"/>
        <v>13.688281291075796</v>
      </c>
    </row>
    <row r="24" spans="1:34" ht="15">
      <c r="A24" s="57" t="s">
        <v>46</v>
      </c>
      <c r="B24" s="71">
        <f>[5]WorksheetNONOIL!B25</f>
        <v>2357.2216847258742</v>
      </c>
      <c r="C24" s="71">
        <f>[5]WorksheetNONOIL!C25</f>
        <v>2573.4037110869308</v>
      </c>
      <c r="D24" s="71">
        <f>[5]WorksheetNONOIL!D25</f>
        <v>2671.9100022865191</v>
      </c>
      <c r="E24" s="71">
        <f>[5]WorksheetNONOIL!E25</f>
        <v>2790.1362986905042</v>
      </c>
      <c r="F24" s="71">
        <f>[5]WorksheetNONOIL!F25</f>
        <v>3014.3079710000002</v>
      </c>
      <c r="G24" s="71">
        <f>[5]WorksheetNONOIL!G25</f>
        <v>3345.8818478100006</v>
      </c>
      <c r="H24" s="71">
        <f>[5]WorksheetNONOIL!H25</f>
        <v>3673.7782688953812</v>
      </c>
      <c r="I24" s="71">
        <f>[5]WorksheetNONOIL!I25</f>
        <v>4022.7872044404421</v>
      </c>
      <c r="J24" s="61" t="s">
        <v>46</v>
      </c>
      <c r="K24" s="74">
        <f t="shared" si="9"/>
        <v>9.1710519957395036</v>
      </c>
      <c r="L24" s="74">
        <f t="shared" si="9"/>
        <v>3.8278599962841469</v>
      </c>
      <c r="M24" s="74">
        <f t="shared" si="9"/>
        <v>4.4247858761264922</v>
      </c>
      <c r="N24" s="74">
        <f t="shared" si="9"/>
        <v>8.0344344616679422</v>
      </c>
      <c r="O24" s="74">
        <f t="shared" si="9"/>
        <v>11.000000000000014</v>
      </c>
      <c r="P24" s="74">
        <f t="shared" si="9"/>
        <v>9.8000000000000114</v>
      </c>
      <c r="Q24" s="74">
        <f t="shared" si="9"/>
        <v>9.5</v>
      </c>
    </row>
    <row r="25" spans="1:34" ht="15">
      <c r="A25" s="57" t="s">
        <v>47</v>
      </c>
      <c r="B25" s="71">
        <f>[5]WorksheetNONOIL!B26</f>
        <v>483.03722895626902</v>
      </c>
      <c r="C25" s="71">
        <f>[5]WorksheetNONOIL!C26</f>
        <v>502.841755343476</v>
      </c>
      <c r="D25" s="71">
        <f>[5]WorksheetNONOIL!D26</f>
        <v>600.89589763545382</v>
      </c>
      <c r="E25" s="71">
        <f>[5]WorksheetNONOIL!E26</f>
        <v>624.16471600000011</v>
      </c>
      <c r="F25" s="71">
        <f>[5]WorksheetNONOIL!F26</f>
        <v>776.90601500000025</v>
      </c>
      <c r="G25" s="71">
        <f>[5]WorksheetNONOIL!G26</f>
        <v>908.98003755000025</v>
      </c>
      <c r="H25" s="71">
        <f>[5]WorksheetNONOIL!H26</f>
        <v>1121.6813663367002</v>
      </c>
      <c r="I25" s="71">
        <f>[5]WorksheetNONOIL!I26</f>
        <v>1398.4001594119641</v>
      </c>
      <c r="J25" s="61" t="s">
        <v>47</v>
      </c>
      <c r="K25" s="74">
        <f t="shared" si="9"/>
        <v>4.0999999999999943</v>
      </c>
      <c r="L25" s="74">
        <f t="shared" si="9"/>
        <v>19.5</v>
      </c>
      <c r="M25" s="74">
        <f t="shared" si="9"/>
        <v>3.8723543389312312</v>
      </c>
      <c r="N25" s="74">
        <f t="shared" si="9"/>
        <v>24.47131263344275</v>
      </c>
      <c r="O25" s="74">
        <f t="shared" si="9"/>
        <v>17</v>
      </c>
      <c r="P25" s="74">
        <f t="shared" si="9"/>
        <v>23.400000000000006</v>
      </c>
      <c r="Q25" s="74">
        <f t="shared" si="9"/>
        <v>24.669999999999987</v>
      </c>
    </row>
    <row r="26" spans="1:34" ht="15">
      <c r="A26" s="57" t="s">
        <v>114</v>
      </c>
      <c r="B26" s="71">
        <f>[5]WorksheetNONOIL!B27</f>
        <v>472.85610000000003</v>
      </c>
      <c r="C26" s="71">
        <f>[5]WorksheetNONOIL!C27</f>
        <v>559.76896800603345</v>
      </c>
      <c r="D26" s="71">
        <f>[5]WorksheetNONOIL!D27</f>
        <v>620.12126920962771</v>
      </c>
      <c r="E26" s="71">
        <f>[5]WorksheetNONOIL!E27</f>
        <v>677.93816802119284</v>
      </c>
      <c r="F26" s="71">
        <f>[5]WorksheetNONOIL!F27</f>
        <v>791.49056399999995</v>
      </c>
      <c r="G26" s="71">
        <f>[5]WorksheetNONOIL!G27</f>
        <v>799.40546963999998</v>
      </c>
      <c r="H26" s="71">
        <f>[5]WorksheetNONOIL!H27</f>
        <v>983.26872765719997</v>
      </c>
      <c r="I26" s="71">
        <f>[5]WorksheetNONOIL!I27</f>
        <v>1101.9487266185729</v>
      </c>
      <c r="J26" s="61" t="s">
        <v>114</v>
      </c>
      <c r="K26" s="74">
        <f t="shared" si="9"/>
        <v>18.380405371958489</v>
      </c>
      <c r="L26" s="74">
        <f t="shared" si="9"/>
        <v>10.781644687910557</v>
      </c>
      <c r="M26" s="74">
        <f t="shared" si="9"/>
        <v>9.3234826286889643</v>
      </c>
      <c r="N26" s="74">
        <f t="shared" si="9"/>
        <v>16.749668529543158</v>
      </c>
      <c r="O26" s="74">
        <f t="shared" si="9"/>
        <v>1</v>
      </c>
      <c r="P26" s="74">
        <f t="shared" si="9"/>
        <v>23</v>
      </c>
      <c r="Q26" s="74">
        <f t="shared" si="9"/>
        <v>12.069945440464451</v>
      </c>
    </row>
    <row r="27" spans="1:34" ht="26.25">
      <c r="A27" s="93" t="s">
        <v>115</v>
      </c>
      <c r="B27" s="71">
        <f>[5]WorksheetNONOIL!B28+[5]WorksheetNONOIL!B29</f>
        <v>913.92707483695062</v>
      </c>
      <c r="C27" s="71">
        <f>[5]WorksheetNONOIL!C28+[5]WorksheetNONOIL!C29</f>
        <v>943.5159662053486</v>
      </c>
      <c r="D27" s="71">
        <f>[5]WorksheetNONOIL!D28+[5]WorksheetNONOIL!D29</f>
        <v>943.19960929380909</v>
      </c>
      <c r="E27" s="71">
        <f>[5]WorksheetNONOIL!E28+[5]WorksheetNONOIL!E29</f>
        <v>944.79098694112065</v>
      </c>
      <c r="F27" s="71">
        <f>[5]WorksheetNONOIL!F28+[5]WorksheetNONOIL!F29</f>
        <v>1076.0488511115263</v>
      </c>
      <c r="G27" s="71">
        <f>[5]WorksheetNONOIL!G28+[5]WorksheetNONOIL!G29</f>
        <v>1227.139823538203</v>
      </c>
      <c r="H27" s="71">
        <f>[5]WorksheetNONOIL!H28+[5]WorksheetNONOIL!H29</f>
        <v>1387.9304335031202</v>
      </c>
      <c r="I27" s="71">
        <f>[5]WorksheetNONOIL!I28+[5]WorksheetNONOIL!I29</f>
        <v>1493.722475346638</v>
      </c>
      <c r="J27" s="61" t="s">
        <v>115</v>
      </c>
      <c r="K27" s="74">
        <f t="shared" si="9"/>
        <v>3.2375549628701918</v>
      </c>
      <c r="L27" s="74">
        <f t="shared" si="9"/>
        <v>-3.3529576909202774E-2</v>
      </c>
      <c r="M27" s="74">
        <f t="shared" si="9"/>
        <v>0.16872119449911338</v>
      </c>
      <c r="N27" s="74">
        <f t="shared" si="9"/>
        <v>13.892793854370851</v>
      </c>
      <c r="O27" s="74">
        <f t="shared" si="9"/>
        <v>14.041274452419543</v>
      </c>
      <c r="P27" s="74">
        <f t="shared" si="9"/>
        <v>13.102876044011907</v>
      </c>
      <c r="Q27" s="74">
        <f t="shared" si="9"/>
        <v>7.6222870606345907</v>
      </c>
    </row>
    <row r="28" spans="1:34" ht="26.25">
      <c r="A28" s="93" t="s">
        <v>53</v>
      </c>
      <c r="B28" s="71">
        <f>[5]WorksheetNONOIL!B30</f>
        <v>862.13806675830995</v>
      </c>
      <c r="C28" s="71">
        <f>[5]WorksheetNONOIL!C30</f>
        <v>959.55966830199895</v>
      </c>
      <c r="D28" s="71">
        <f>[5]WorksheetNONOIL!D30</f>
        <v>1081.7510171692327</v>
      </c>
      <c r="E28" s="71">
        <f>[5]WorksheetNONOIL!E30</f>
        <v>1208.1798796532601</v>
      </c>
      <c r="F28" s="71">
        <f>[5]WorksheetNONOIL!F30</f>
        <v>1248.961399</v>
      </c>
      <c r="G28" s="71">
        <f>[5]WorksheetNONOIL!G30</f>
        <v>1341.3845425260001</v>
      </c>
      <c r="H28" s="71">
        <f>[5]WorksheetNONOIL!H30</f>
        <v>1397.1861394950818</v>
      </c>
      <c r="I28" s="71">
        <f>[5]WorksheetNONOIL!I30</f>
        <v>1466.219887921573</v>
      </c>
      <c r="J28" s="61" t="s">
        <v>53</v>
      </c>
      <c r="K28" s="74">
        <f t="shared" si="9"/>
        <v>11.299999999999997</v>
      </c>
      <c r="L28" s="74">
        <f t="shared" si="9"/>
        <v>12.734106372296679</v>
      </c>
      <c r="M28" s="74">
        <f t="shared" si="9"/>
        <v>11.687427187715656</v>
      </c>
      <c r="N28" s="74">
        <f t="shared" si="9"/>
        <v>3.3754509600378384</v>
      </c>
      <c r="O28" s="74">
        <f t="shared" si="9"/>
        <v>7.4000000000000057</v>
      </c>
      <c r="P28" s="74">
        <f t="shared" si="9"/>
        <v>4.1600000000000108</v>
      </c>
      <c r="Q28" s="74">
        <f t="shared" si="9"/>
        <v>4.9409127728277298</v>
      </c>
      <c r="S28" s="94" t="s">
        <v>106</v>
      </c>
      <c r="T28" s="95">
        <v>2006</v>
      </c>
      <c r="U28" s="95">
        <v>2007</v>
      </c>
      <c r="V28" s="95">
        <v>2008</v>
      </c>
      <c r="W28" s="95">
        <v>2009</v>
      </c>
      <c r="X28" s="95">
        <v>2010</v>
      </c>
      <c r="Y28" s="95">
        <v>2011</v>
      </c>
      <c r="Z28" s="96">
        <v>2012</v>
      </c>
      <c r="AA28" s="95">
        <v>2013</v>
      </c>
      <c r="AE28" s="97" t="s">
        <v>106</v>
      </c>
      <c r="AF28" s="67" t="s">
        <v>109</v>
      </c>
      <c r="AG28" s="67" t="s">
        <v>110</v>
      </c>
      <c r="AH28" s="67" t="s">
        <v>116</v>
      </c>
    </row>
    <row r="29" spans="1:34" ht="15.75">
      <c r="A29" s="57" t="s">
        <v>54</v>
      </c>
      <c r="B29" s="71">
        <f>[5]WorksheetNONOIL!B31</f>
        <v>654.95995300000004</v>
      </c>
      <c r="C29" s="71">
        <f>[5]WorksheetNONOIL!C31</f>
        <v>720.45594830000016</v>
      </c>
      <c r="D29" s="71">
        <f>[5]WorksheetNONOIL!D31</f>
        <v>814.29858208688984</v>
      </c>
      <c r="E29" s="71">
        <f>[5]WorksheetNONOIL!E31</f>
        <v>914.89015573904624</v>
      </c>
      <c r="F29" s="71">
        <f>[5]WorksheetNONOIL!F31</f>
        <v>963.21807600000022</v>
      </c>
      <c r="G29" s="71">
        <f>[5]WorksheetNONOIL!G31</f>
        <v>999.82036288800032</v>
      </c>
      <c r="H29" s="71">
        <f>[5]WorksheetNONOIL!H31</f>
        <v>1066.8083272014962</v>
      </c>
      <c r="I29" s="71">
        <f>[5]WorksheetNONOIL!I31</f>
        <v>1116.1011886733211</v>
      </c>
      <c r="J29" s="61" t="s">
        <v>54</v>
      </c>
      <c r="K29" s="74">
        <f t="shared" si="9"/>
        <v>10.000000000000014</v>
      </c>
      <c r="L29" s="74">
        <f t="shared" si="9"/>
        <v>13.025450620308192</v>
      </c>
      <c r="M29" s="74">
        <f t="shared" si="9"/>
        <v>12.353155938741736</v>
      </c>
      <c r="N29" s="74">
        <f t="shared" si="9"/>
        <v>5.2823740596394089</v>
      </c>
      <c r="O29" s="74">
        <f t="shared" si="9"/>
        <v>3.7999999999999972</v>
      </c>
      <c r="P29" s="74">
        <f t="shared" si="9"/>
        <v>6.6999999999999886</v>
      </c>
      <c r="Q29" s="74">
        <f t="shared" si="9"/>
        <v>4.6205921171549278</v>
      </c>
      <c r="S29" s="98" t="s">
        <v>109</v>
      </c>
      <c r="T29" s="99">
        <f>K45</f>
        <v>30.404927662886365</v>
      </c>
      <c r="U29" s="99">
        <f t="shared" ref="U29:AA29" si="10">L45</f>
        <v>29.050053387201803</v>
      </c>
      <c r="V29" s="99">
        <f t="shared" si="10"/>
        <v>30.961901842183547</v>
      </c>
      <c r="W29" s="99">
        <f t="shared" si="10"/>
        <v>31.806457895458788</v>
      </c>
      <c r="X29" s="99">
        <f t="shared" si="10"/>
        <v>29.876341154385404</v>
      </c>
      <c r="Y29" s="99">
        <f t="shared" si="10"/>
        <v>27.165525811162212</v>
      </c>
      <c r="Z29" s="99">
        <f t="shared" si="10"/>
        <v>24.328402329805808</v>
      </c>
      <c r="AA29" s="99">
        <f t="shared" si="10"/>
        <v>22.641956695164875</v>
      </c>
      <c r="AE29" s="100">
        <v>2006</v>
      </c>
      <c r="AF29" s="101">
        <v>30.404927662886365</v>
      </c>
      <c r="AG29" s="101">
        <v>20.799392477619179</v>
      </c>
      <c r="AH29" s="101">
        <v>48.795679859494456</v>
      </c>
    </row>
    <row r="30" spans="1:34" ht="15.75">
      <c r="A30" s="57" t="s">
        <v>55</v>
      </c>
      <c r="B30" s="71">
        <f>[5]WorksheetNONOIL!B32</f>
        <v>249.83920972583735</v>
      </c>
      <c r="C30" s="71">
        <f>[5]WorksheetNONOIL!C32</f>
        <v>259.27272368374065</v>
      </c>
      <c r="D30" s="71">
        <f>[5]WorksheetNONOIL!D32</f>
        <v>270.78237328234979</v>
      </c>
      <c r="E30" s="71">
        <f>[5]WorksheetNONOIL!E32</f>
        <v>311.81224933890746</v>
      </c>
      <c r="F30" s="71">
        <f>[5]WorksheetNONOIL!F32</f>
        <v>346.86159199999997</v>
      </c>
      <c r="G30" s="71">
        <f>[5]WorksheetNONOIL!G32</f>
        <v>364.20467159999998</v>
      </c>
      <c r="H30" s="71">
        <f>[5]WorksheetNONOIL!H32</f>
        <v>392.97684065639999</v>
      </c>
      <c r="I30" s="71">
        <f>[5]WorksheetNONOIL!I32</f>
        <v>437.15759929343216</v>
      </c>
      <c r="J30" s="61" t="s">
        <v>55</v>
      </c>
      <c r="K30" s="74">
        <f t="shared" si="9"/>
        <v>3.7758340527314544</v>
      </c>
      <c r="L30" s="74">
        <f t="shared" si="9"/>
        <v>4.4392057271124941</v>
      </c>
      <c r="M30" s="74">
        <f t="shared" si="9"/>
        <v>15.152343765661243</v>
      </c>
      <c r="N30" s="74">
        <f t="shared" si="9"/>
        <v>11.240527828974905</v>
      </c>
      <c r="O30" s="74">
        <f t="shared" si="9"/>
        <v>5</v>
      </c>
      <c r="P30" s="74">
        <f t="shared" si="9"/>
        <v>7.8999999999999915</v>
      </c>
      <c r="Q30" s="74">
        <f t="shared" si="9"/>
        <v>11.24258583870639</v>
      </c>
      <c r="S30" s="67" t="s">
        <v>110</v>
      </c>
      <c r="T30" s="101">
        <f>K53</f>
        <v>20.799392477619179</v>
      </c>
      <c r="U30" s="101">
        <f t="shared" ref="U30:AA30" si="11">L53</f>
        <v>20.746856189008966</v>
      </c>
      <c r="V30" s="101">
        <f t="shared" si="11"/>
        <v>20.424559090022186</v>
      </c>
      <c r="W30" s="101">
        <f t="shared" si="11"/>
        <v>18.999786882845886</v>
      </c>
      <c r="X30" s="101">
        <f t="shared" si="11"/>
        <v>18.784800426847255</v>
      </c>
      <c r="Y30" s="101">
        <f t="shared" si="11"/>
        <v>20.205343197318808</v>
      </c>
      <c r="Z30" s="101">
        <f t="shared" si="11"/>
        <v>22.015555882653992</v>
      </c>
      <c r="AA30" s="101">
        <f t="shared" si="11"/>
        <v>23.472593350500475</v>
      </c>
      <c r="AE30" s="100">
        <v>2007</v>
      </c>
      <c r="AF30" s="101">
        <v>29.050053387201803</v>
      </c>
      <c r="AG30" s="101">
        <v>20.746856189008966</v>
      </c>
      <c r="AH30" s="101">
        <v>50.203090423789234</v>
      </c>
    </row>
    <row r="31" spans="1:34" ht="15.75">
      <c r="A31" s="57" t="s">
        <v>117</v>
      </c>
      <c r="B31" s="71">
        <f>[5]WorksheetNONOIL!B33</f>
        <v>661.61552598741434</v>
      </c>
      <c r="C31" s="71">
        <f>[5]WorksheetNONOIL!C33</f>
        <v>720.31677691726304</v>
      </c>
      <c r="D31" s="71">
        <f>[5]WorksheetNONOIL!D33</f>
        <v>786.30765372768735</v>
      </c>
      <c r="E31" s="71">
        <f>[5]WorksheetNONOIL!E33</f>
        <v>845.05032453227989</v>
      </c>
      <c r="F31" s="71">
        <f>[5]WorksheetNONOIL!F33</f>
        <v>935.5</v>
      </c>
      <c r="G31" s="71">
        <f>[5]WorksheetNONOIL!G33</f>
        <v>1056.8343499999999</v>
      </c>
      <c r="H31" s="71">
        <f>[5]WorksheetNONOIL!H33</f>
        <v>1098.8963571299998</v>
      </c>
      <c r="I31" s="71">
        <f>[5]WorksheetNONOIL!I33</f>
        <v>1198.8959256288299</v>
      </c>
      <c r="J31" s="61" t="s">
        <v>117</v>
      </c>
      <c r="K31" s="74">
        <f t="shared" si="9"/>
        <v>8.8724113362124228</v>
      </c>
      <c r="L31" s="74">
        <f t="shared" si="9"/>
        <v>9.1613688484176663</v>
      </c>
      <c r="M31" s="74">
        <f t="shared" si="9"/>
        <v>7.4706980818650663</v>
      </c>
      <c r="N31" s="74">
        <f t="shared" si="9"/>
        <v>10.703466153661594</v>
      </c>
      <c r="O31" s="74">
        <f t="shared" si="9"/>
        <v>12.969999999999999</v>
      </c>
      <c r="P31" s="74">
        <f t="shared" si="9"/>
        <v>3.980000000000004</v>
      </c>
      <c r="Q31" s="74">
        <f t="shared" si="9"/>
        <v>9.0999999999999943</v>
      </c>
      <c r="S31" s="72" t="s">
        <v>116</v>
      </c>
      <c r="T31" s="102">
        <f>K61</f>
        <v>48.795679859494456</v>
      </c>
      <c r="U31" s="102">
        <f t="shared" ref="U31:AA31" si="12">L61</f>
        <v>50.203090423789234</v>
      </c>
      <c r="V31" s="102">
        <f t="shared" si="12"/>
        <v>48.613539067794278</v>
      </c>
      <c r="W31" s="102">
        <f t="shared" si="12"/>
        <v>49.193755221695312</v>
      </c>
      <c r="X31" s="102">
        <f t="shared" si="12"/>
        <v>51.338858418767344</v>
      </c>
      <c r="Y31" s="102">
        <f t="shared" si="12"/>
        <v>52.629130991518977</v>
      </c>
      <c r="Z31" s="102">
        <f t="shared" si="12"/>
        <v>53.656041787540211</v>
      </c>
      <c r="AA31" s="102">
        <f t="shared" si="12"/>
        <v>53.885449954334653</v>
      </c>
      <c r="AE31" s="100">
        <v>2008</v>
      </c>
      <c r="AF31" s="101">
        <v>30.961901842183547</v>
      </c>
      <c r="AG31" s="101">
        <v>20.424559090022186</v>
      </c>
      <c r="AH31" s="101">
        <v>48.613539067794278</v>
      </c>
    </row>
    <row r="32" spans="1:34" ht="15.75">
      <c r="B32" s="71"/>
      <c r="C32" s="71"/>
      <c r="D32" s="71"/>
      <c r="E32" s="71"/>
      <c r="F32" s="71"/>
      <c r="G32" s="71"/>
      <c r="H32" s="71"/>
      <c r="AE32" s="100">
        <v>2009</v>
      </c>
      <c r="AF32" s="101">
        <v>31.806457895458788</v>
      </c>
      <c r="AG32" s="101">
        <v>18.999786882845886</v>
      </c>
      <c r="AH32" s="101">
        <v>49.193755221695312</v>
      </c>
    </row>
    <row r="33" spans="1:34" ht="15.75">
      <c r="A33" s="56" t="s">
        <v>48</v>
      </c>
      <c r="B33" s="69">
        <f>[5]WorksheetNONOIL!B35</f>
        <v>17809.724423267504</v>
      </c>
      <c r="C33" s="69">
        <f>[5]WorksheetNONOIL!C35</f>
        <v>18609.94595746358</v>
      </c>
      <c r="D33" s="69">
        <f>[5]WorksheetNONOIL!D35</f>
        <v>20343.913404076302</v>
      </c>
      <c r="E33" s="69">
        <f>[5]WorksheetNONOIL!E35</f>
        <v>21520.712192565319</v>
      </c>
      <c r="F33" s="69">
        <f>[5]WorksheetNONOIL!F35</f>
        <v>23155.123830566656</v>
      </c>
      <c r="G33" s="69">
        <f>[5]WorksheetNONOIL!G35</f>
        <v>25104.761196447973</v>
      </c>
      <c r="H33" s="69">
        <f>[5]WorksheetNONOIL!H35</f>
        <v>26881.642239197099</v>
      </c>
      <c r="I33" s="69">
        <f>[5]WorksheetNONOIL!I35</f>
        <v>28541.107746584799</v>
      </c>
      <c r="J33" s="58" t="s">
        <v>48</v>
      </c>
      <c r="K33" s="70">
        <f t="shared" ref="K33:Q33" si="13">C33/B33*100-100</f>
        <v>4.4931719052913905</v>
      </c>
      <c r="L33" s="70">
        <f t="shared" si="13"/>
        <v>9.3174233314595227</v>
      </c>
      <c r="M33" s="70">
        <f t="shared" si="13"/>
        <v>5.7845251555839923</v>
      </c>
      <c r="N33" s="70">
        <f t="shared" si="13"/>
        <v>7.594598279911807</v>
      </c>
      <c r="O33" s="70">
        <f t="shared" si="13"/>
        <v>8.4198960892950936</v>
      </c>
      <c r="P33" s="70">
        <f t="shared" si="13"/>
        <v>7.0778647478253447</v>
      </c>
      <c r="Q33" s="70">
        <f t="shared" si="13"/>
        <v>6.1732296435668417</v>
      </c>
      <c r="AE33" s="100">
        <v>2010</v>
      </c>
      <c r="AF33" s="101">
        <v>29.876341154385404</v>
      </c>
      <c r="AG33" s="101">
        <v>18.784800426847255</v>
      </c>
      <c r="AH33" s="101">
        <v>51.338858418767344</v>
      </c>
    </row>
    <row r="34" spans="1:34" ht="15.75">
      <c r="B34" s="71"/>
      <c r="C34" s="71"/>
      <c r="D34" s="71"/>
      <c r="E34" s="71"/>
      <c r="F34" s="71"/>
      <c r="G34" s="71"/>
      <c r="H34" s="71"/>
      <c r="AE34" s="100">
        <v>2011</v>
      </c>
      <c r="AF34" s="101">
        <v>27.165525811162212</v>
      </c>
      <c r="AG34" s="101">
        <v>20.205343197318808</v>
      </c>
      <c r="AH34" s="101">
        <v>52.629130991518977</v>
      </c>
    </row>
    <row r="35" spans="1:34" ht="15.75">
      <c r="A35" s="60" t="s">
        <v>118</v>
      </c>
      <c r="B35" s="71">
        <f>[5]WorksheetNONOIL!B39</f>
        <v>1301.577312383316</v>
      </c>
      <c r="C35" s="71">
        <f>[5]WorksheetNONOIL!C39</f>
        <v>1753.437955315836</v>
      </c>
      <c r="D35" s="71">
        <f>[5]WorksheetNONOIL!D39</f>
        <v>1248</v>
      </c>
      <c r="E35" s="71">
        <f>[5]WorksheetNONOIL!E39</f>
        <v>933.77661909727419</v>
      </c>
      <c r="F35" s="71">
        <f>[5]WorksheetNONOIL!F39</f>
        <v>1032.2005040000004</v>
      </c>
      <c r="G35" s="71">
        <f>[5]WorksheetNONOIL!G39</f>
        <v>1414.5</v>
      </c>
      <c r="H35" s="71">
        <f>[5]WorksheetNONOIL!H39</f>
        <v>1720.6</v>
      </c>
      <c r="I35" s="71">
        <f>[5]WorksheetNONOIL!I39</f>
        <v>1723.7864136560636</v>
      </c>
      <c r="J35" s="103" t="s">
        <v>118</v>
      </c>
      <c r="K35" s="74"/>
      <c r="L35" s="74"/>
      <c r="M35" s="74"/>
      <c r="N35" s="74"/>
      <c r="O35" s="74"/>
      <c r="P35" s="74"/>
      <c r="AE35" s="104">
        <v>2012</v>
      </c>
      <c r="AF35" s="101">
        <v>24.328402329805808</v>
      </c>
      <c r="AG35" s="101">
        <v>22.015555882653992</v>
      </c>
      <c r="AH35" s="101">
        <v>53.656041787540211</v>
      </c>
    </row>
    <row r="36" spans="1:34" ht="15.75">
      <c r="B36" s="71"/>
      <c r="C36" s="71"/>
      <c r="D36" s="71"/>
      <c r="E36" s="71"/>
      <c r="F36" s="71"/>
      <c r="G36" s="71"/>
      <c r="H36" s="71"/>
      <c r="AE36" s="105">
        <v>2013</v>
      </c>
      <c r="AF36" s="106">
        <v>22.641956695164875</v>
      </c>
      <c r="AG36" s="106">
        <v>23.472593350500475</v>
      </c>
      <c r="AH36" s="106">
        <v>53.885449954334653</v>
      </c>
    </row>
    <row r="37" spans="1:34" ht="26.25" thickBot="1">
      <c r="A37" s="107" t="s">
        <v>50</v>
      </c>
      <c r="B37" s="108">
        <f>[5]WorksheetNONOIL!B42</f>
        <v>18706.02326377964</v>
      </c>
      <c r="C37" s="108">
        <f>[5]WorksheetNONOIL!C42</f>
        <v>19913.875009017123</v>
      </c>
      <c r="D37" s="108">
        <f>[5]WorksheetNONOIL!D42</f>
        <v>21591.913404076302</v>
      </c>
      <c r="E37" s="108">
        <f>[5]WorksheetNONOIL!E42</f>
        <v>22454.488811662592</v>
      </c>
      <c r="F37" s="108">
        <f>[5]WorksheetNONOIL!F42</f>
        <v>24187.324334566656</v>
      </c>
      <c r="G37" s="108">
        <f>[5]WorksheetNONOIL!G42</f>
        <v>26519.261196447973</v>
      </c>
      <c r="H37" s="108">
        <f>[5]WorksheetNONOIL!H42</f>
        <v>28602.242239197098</v>
      </c>
      <c r="I37" s="108">
        <f>[5]WorksheetNONOIL!I42</f>
        <v>30264.894160240863</v>
      </c>
      <c r="J37" s="109" t="s">
        <v>50</v>
      </c>
      <c r="K37" s="110">
        <f t="shared" ref="K37:Q37" si="14">C37/B37*100-100</f>
        <v>6.457020437776535</v>
      </c>
      <c r="L37" s="110">
        <f t="shared" si="14"/>
        <v>8.4264784945137734</v>
      </c>
      <c r="M37" s="110">
        <f t="shared" si="14"/>
        <v>3.9949002732821555</v>
      </c>
      <c r="N37" s="110">
        <f t="shared" si="14"/>
        <v>7.7171007429216161</v>
      </c>
      <c r="O37" s="110">
        <f t="shared" si="14"/>
        <v>9.6411526534528491</v>
      </c>
      <c r="P37" s="110">
        <f t="shared" si="14"/>
        <v>7.8545968053896047</v>
      </c>
      <c r="Q37" s="110">
        <f t="shared" si="14"/>
        <v>5.8130125153797536</v>
      </c>
    </row>
    <row r="38" spans="1:34" ht="15.75" thickTop="1">
      <c r="A38" s="60" t="s">
        <v>119</v>
      </c>
      <c r="B38" s="111"/>
      <c r="C38" s="111"/>
      <c r="D38" s="111"/>
      <c r="F38" s="43"/>
      <c r="G38" s="43"/>
      <c r="H38" s="40" t="s">
        <v>112</v>
      </c>
      <c r="J38" s="103" t="s">
        <v>120</v>
      </c>
    </row>
    <row r="39" spans="1:34">
      <c r="A39" s="112" t="s">
        <v>121</v>
      </c>
      <c r="F39" s="113"/>
      <c r="G39" s="113"/>
      <c r="H39" s="113"/>
      <c r="J39" s="114" t="s">
        <v>121</v>
      </c>
    </row>
    <row r="40" spans="1:34" ht="15">
      <c r="A40" s="112" t="s">
        <v>90</v>
      </c>
      <c r="G40" s="43"/>
      <c r="H40" s="43"/>
      <c r="J40" s="114" t="s">
        <v>90</v>
      </c>
    </row>
    <row r="41" spans="1:34">
      <c r="F41" s="113"/>
      <c r="G41" s="113"/>
      <c r="H41" s="113"/>
    </row>
    <row r="42" spans="1:34">
      <c r="A42" s="56" t="s">
        <v>140</v>
      </c>
      <c r="F42" s="113"/>
      <c r="G42" s="113"/>
      <c r="H42" s="113"/>
      <c r="J42" s="58" t="s">
        <v>141</v>
      </c>
    </row>
    <row r="43" spans="1:34">
      <c r="F43" s="60" t="s">
        <v>105</v>
      </c>
    </row>
    <row r="44" spans="1:34">
      <c r="A44" s="56" t="s">
        <v>51</v>
      </c>
      <c r="B44" s="56">
        <v>2006</v>
      </c>
      <c r="C44" s="56">
        <v>2007</v>
      </c>
      <c r="D44" s="56">
        <v>2008</v>
      </c>
      <c r="E44" s="56">
        <v>2009</v>
      </c>
      <c r="F44" s="56">
        <v>2010</v>
      </c>
      <c r="G44" s="115" t="s">
        <v>70</v>
      </c>
      <c r="H44" s="115" t="s">
        <v>80</v>
      </c>
      <c r="I44" s="115" t="s">
        <v>102</v>
      </c>
      <c r="J44" s="58" t="s">
        <v>51</v>
      </c>
      <c r="K44" s="56">
        <v>2006</v>
      </c>
      <c r="L44" s="56">
        <v>2007</v>
      </c>
      <c r="M44" s="56">
        <v>2008</v>
      </c>
      <c r="N44" s="56">
        <v>2009</v>
      </c>
      <c r="O44" s="56">
        <v>2010</v>
      </c>
      <c r="P44" s="115" t="s">
        <v>70</v>
      </c>
      <c r="Q44" s="115" t="s">
        <v>80</v>
      </c>
      <c r="R44" s="115" t="s">
        <v>102</v>
      </c>
    </row>
    <row r="45" spans="1:34">
      <c r="A45" s="56" t="s">
        <v>31</v>
      </c>
      <c r="B45" s="69">
        <f>[5]WorksheetNONOIL!B52</f>
        <v>5415.0338278538902</v>
      </c>
      <c r="C45" s="69">
        <f>[5]WorksheetNONOIL!C52</f>
        <v>6319.8016024355975</v>
      </c>
      <c r="D45" s="69">
        <f>[5]WorksheetNONOIL!D52</f>
        <v>8874.9513068169417</v>
      </c>
      <c r="E45" s="69">
        <f>[5]WorksheetNONOIL!E52</f>
        <v>11342.832266243851</v>
      </c>
      <c r="F45" s="69">
        <f>[5]WorksheetNONOIL!F52</f>
        <v>12909.62379357528</v>
      </c>
      <c r="G45" s="69">
        <f>[5]WorksheetNONOIL!G52</f>
        <v>14154.757736196527</v>
      </c>
      <c r="H45" s="69">
        <f>[5]WorksheetNONOIL!H52</f>
        <v>15399.076945697172</v>
      </c>
      <c r="I45" s="69">
        <f>[5]WorksheetNONOIL!I52</f>
        <v>16687.416532826985</v>
      </c>
      <c r="J45" s="58" t="s">
        <v>31</v>
      </c>
      <c r="K45" s="70">
        <f t="shared" ref="K45:R45" si="15">B45/B$74*100</f>
        <v>30.404927662886365</v>
      </c>
      <c r="L45" s="70">
        <f t="shared" si="15"/>
        <v>29.050053387201803</v>
      </c>
      <c r="M45" s="70">
        <f t="shared" si="15"/>
        <v>30.961901842183547</v>
      </c>
      <c r="N45" s="70">
        <f t="shared" si="15"/>
        <v>31.806457895458788</v>
      </c>
      <c r="O45" s="70">
        <f t="shared" si="15"/>
        <v>29.876341154385404</v>
      </c>
      <c r="P45" s="70">
        <f t="shared" si="15"/>
        <v>27.165525811162212</v>
      </c>
      <c r="Q45" s="70">
        <f t="shared" si="15"/>
        <v>24.328402329805808</v>
      </c>
      <c r="R45" s="70">
        <f t="shared" si="15"/>
        <v>22.641956695164875</v>
      </c>
    </row>
    <row r="46" spans="1:34" ht="15">
      <c r="B46" s="71"/>
      <c r="C46" s="71"/>
      <c r="D46" s="71"/>
      <c r="E46" s="71"/>
      <c r="F46" s="71"/>
      <c r="G46" s="71"/>
      <c r="H46" s="71"/>
      <c r="K46" s="74"/>
      <c r="L46" s="74"/>
      <c r="M46" s="74"/>
      <c r="N46" s="74"/>
      <c r="O46" s="74"/>
      <c r="P46" s="74"/>
      <c r="Q46" s="74"/>
    </row>
    <row r="47" spans="1:34" ht="15">
      <c r="A47" s="57" t="s">
        <v>32</v>
      </c>
      <c r="B47" s="71">
        <f>[5]WorksheetNONOIL!B54</f>
        <v>3793.6819574757342</v>
      </c>
      <c r="C47" s="71">
        <f>[5]WorksheetNONOIL!C54</f>
        <v>4408.7781435247689</v>
      </c>
      <c r="D47" s="71">
        <f>[5]WorksheetNONOIL!D54</f>
        <v>6434.9820378384557</v>
      </c>
      <c r="E47" s="71">
        <f>[5]WorksheetNONOIL!E54</f>
        <v>8425.261563810669</v>
      </c>
      <c r="F47" s="71">
        <f>[5]WorksheetNONOIL!F54</f>
        <v>9421.5535809743942</v>
      </c>
      <c r="G47" s="71">
        <f>[5]WorksheetNONOIL!G54</f>
        <v>10649.86091572737</v>
      </c>
      <c r="H47" s="71">
        <f>[5]WorksheetNONOIL!H54</f>
        <v>11477.035613051914</v>
      </c>
      <c r="I47" s="71">
        <f>[5]WorksheetNONOIL!I54</f>
        <v>12215.799831615919</v>
      </c>
      <c r="J47" s="61" t="s">
        <v>32</v>
      </c>
      <c r="K47" s="74">
        <f t="shared" ref="K47:R51" si="16">B47/B$74*100</f>
        <v>21.301182810664272</v>
      </c>
      <c r="L47" s="74">
        <f t="shared" si="16"/>
        <v>20.265705871583673</v>
      </c>
      <c r="M47" s="74">
        <f t="shared" si="16"/>
        <v>22.44961975833386</v>
      </c>
      <c r="N47" s="74">
        <f t="shared" si="16"/>
        <v>23.625292246017796</v>
      </c>
      <c r="O47" s="74">
        <f t="shared" si="16"/>
        <v>21.804008659771878</v>
      </c>
      <c r="P47" s="74">
        <f t="shared" si="16"/>
        <v>20.438998461390735</v>
      </c>
      <c r="Q47" s="74">
        <f t="shared" si="16"/>
        <v>18.132121875386549</v>
      </c>
      <c r="R47" s="74">
        <f t="shared" si="16"/>
        <v>16.574741227328463</v>
      </c>
    </row>
    <row r="48" spans="1:34" ht="15">
      <c r="A48" s="57" t="s">
        <v>33</v>
      </c>
      <c r="B48" s="71">
        <f>[5]WorksheetNONOIL!B55</f>
        <v>537.18817130132459</v>
      </c>
      <c r="C48" s="71">
        <f>[5]WorksheetNONOIL!C55</f>
        <v>580.93800986017527</v>
      </c>
      <c r="D48" s="71">
        <f>[5]WorksheetNONOIL!D55</f>
        <v>706.4150381563918</v>
      </c>
      <c r="E48" s="71">
        <f>[5]WorksheetNONOIL!E55</f>
        <v>873.76476069564103</v>
      </c>
      <c r="F48" s="71">
        <f>[5]WorksheetNONOIL!F55</f>
        <v>1391.5822232971773</v>
      </c>
      <c r="G48" s="71">
        <f>[5]WorksheetNONOIL!G55</f>
        <v>1995.695898074948</v>
      </c>
      <c r="H48" s="71">
        <f>[5]WorksheetNONOIL!H55</f>
        <v>2043.7921692185544</v>
      </c>
      <c r="I48" s="71">
        <f>[5]WorksheetNONOIL!I55</f>
        <v>2189.5528739824599</v>
      </c>
      <c r="J48" s="61" t="s">
        <v>33</v>
      </c>
      <c r="K48" s="74">
        <f t="shared" si="16"/>
        <v>3.0162632421168483</v>
      </c>
      <c r="L48" s="74">
        <f t="shared" si="16"/>
        <v>2.6703813288361591</v>
      </c>
      <c r="M48" s="74">
        <f t="shared" si="16"/>
        <v>2.4644589378693804</v>
      </c>
      <c r="N48" s="74">
        <f t="shared" si="16"/>
        <v>2.4501254553775187</v>
      </c>
      <c r="O48" s="74">
        <f t="shared" si="16"/>
        <v>3.2204954933152572</v>
      </c>
      <c r="P48" s="74">
        <f t="shared" si="16"/>
        <v>3.830099351806584</v>
      </c>
      <c r="Q48" s="74">
        <f t="shared" si="16"/>
        <v>3.2289077031431406</v>
      </c>
      <c r="R48" s="74">
        <f t="shared" si="16"/>
        <v>2.9708470006103527</v>
      </c>
    </row>
    <row r="49" spans="1:18" ht="15">
      <c r="A49" s="57" t="s">
        <v>34</v>
      </c>
      <c r="B49" s="71">
        <f>[5]WorksheetNONOIL!B56</f>
        <v>437.09725333260457</v>
      </c>
      <c r="C49" s="71">
        <f>[5]WorksheetNONOIL!C56</f>
        <v>501.03928080432507</v>
      </c>
      <c r="D49" s="71">
        <f>[5]WorksheetNONOIL!D56</f>
        <v>606.45814054328378</v>
      </c>
      <c r="E49" s="71">
        <f>[5]WorksheetNONOIL!E56</f>
        <v>729.11437410507097</v>
      </c>
      <c r="F49" s="71">
        <f>[5]WorksheetNONOIL!F56</f>
        <v>873.03973916283837</v>
      </c>
      <c r="G49" s="71">
        <f>[5]WorksheetNONOIL!G56</f>
        <v>1003.8158538509966</v>
      </c>
      <c r="H49" s="71">
        <f>[5]WorksheetNONOIL!H56</f>
        <v>1159.4073111979014</v>
      </c>
      <c r="I49" s="71">
        <f>[5]WorksheetNONOIL!I56</f>
        <v>1342.7389800643703</v>
      </c>
      <c r="J49" s="61" t="s">
        <v>34</v>
      </c>
      <c r="K49" s="74">
        <f t="shared" si="16"/>
        <v>2.4542617445644419</v>
      </c>
      <c r="L49" s="74">
        <f t="shared" si="16"/>
        <v>2.3031130994430873</v>
      </c>
      <c r="M49" s="74">
        <f t="shared" si="16"/>
        <v>2.1157408947665353</v>
      </c>
      <c r="N49" s="74">
        <f t="shared" si="16"/>
        <v>2.0445110265768052</v>
      </c>
      <c r="O49" s="74">
        <f t="shared" si="16"/>
        <v>2.0204487369760091</v>
      </c>
      <c r="P49" s="74">
        <f t="shared" si="16"/>
        <v>1.9265031585606269</v>
      </c>
      <c r="Q49" s="74">
        <f t="shared" si="16"/>
        <v>1.8317024864806857</v>
      </c>
      <c r="R49" s="74">
        <f t="shared" si="16"/>
        <v>1.8218660617550329</v>
      </c>
    </row>
    <row r="50" spans="1:18" ht="15">
      <c r="A50" s="57" t="s">
        <v>35</v>
      </c>
      <c r="B50" s="71">
        <f>[5]WorksheetNONOIL!B57</f>
        <v>736.00308898936498</v>
      </c>
      <c r="C50" s="71">
        <f>[5]WorksheetNONOIL!C57</f>
        <v>910.23389659034774</v>
      </c>
      <c r="D50" s="71">
        <f>[5]WorksheetNONOIL!D57</f>
        <v>1071.5037493696761</v>
      </c>
      <c r="E50" s="71">
        <f>[5]WorksheetNONOIL!E57</f>
        <v>1314.0593416210063</v>
      </c>
      <c r="F50" s="71">
        <f>[5]WorksheetNONOIL!F57</f>
        <v>1614.1846906192839</v>
      </c>
      <c r="G50" s="71">
        <f>[5]WorksheetNONOIL!G57</f>
        <v>1549.2298986687638</v>
      </c>
      <c r="H50" s="71">
        <f>[5]WorksheetNONOIL!H57</f>
        <v>1705.254081147614</v>
      </c>
      <c r="I50" s="71">
        <f>[5]WorksheetNONOIL!I57</f>
        <v>1917.5994607030461</v>
      </c>
      <c r="J50" s="61" t="s">
        <v>35</v>
      </c>
      <c r="K50" s="74">
        <f t="shared" si="16"/>
        <v>4.1325911142556153</v>
      </c>
      <c r="L50" s="74">
        <f t="shared" si="16"/>
        <v>4.1840464233243768</v>
      </c>
      <c r="M50" s="74">
        <f t="shared" si="16"/>
        <v>3.7381381333363355</v>
      </c>
      <c r="N50" s="74">
        <f t="shared" si="16"/>
        <v>3.6847563413051621</v>
      </c>
      <c r="O50" s="74">
        <f t="shared" si="16"/>
        <v>3.735657465644223</v>
      </c>
      <c r="P50" s="74">
        <f t="shared" si="16"/>
        <v>2.9732508025968656</v>
      </c>
      <c r="Q50" s="74">
        <f t="shared" si="16"/>
        <v>2.6940645538039583</v>
      </c>
      <c r="R50" s="74">
        <f t="shared" si="16"/>
        <v>2.6018529508446622</v>
      </c>
    </row>
    <row r="51" spans="1:18" ht="15">
      <c r="A51" s="57" t="s">
        <v>36</v>
      </c>
      <c r="B51" s="71">
        <f>[5]WorksheetNONOIL!B58</f>
        <v>448.25152805618654</v>
      </c>
      <c r="C51" s="71">
        <f>[5]WorksheetNONOIL!C58</f>
        <v>499.75028151615567</v>
      </c>
      <c r="D51" s="71">
        <f>[5]WorksheetNONOIL!D58</f>
        <v>762.00737906552672</v>
      </c>
      <c r="E51" s="71">
        <f>[5]WorksheetNONOIL!E58</f>
        <v>874.39698670710482</v>
      </c>
      <c r="F51" s="71">
        <f>[5]WorksheetNONOIL!F58</f>
        <v>1000.8457828187629</v>
      </c>
      <c r="G51" s="71">
        <f>[5]WorksheetNONOIL!G58</f>
        <v>951.85106794939759</v>
      </c>
      <c r="H51" s="71">
        <f>[5]WorksheetNONOIL!H58</f>
        <v>1057.3799402997433</v>
      </c>
      <c r="I51" s="71">
        <f>[5]WorksheetNONOIL!I58</f>
        <v>1211.2782604436502</v>
      </c>
      <c r="J51" s="61" t="s">
        <v>36</v>
      </c>
      <c r="K51" s="74">
        <f t="shared" si="16"/>
        <v>2.5168919934020351</v>
      </c>
      <c r="L51" s="74">
        <f t="shared" si="16"/>
        <v>2.2971879928506662</v>
      </c>
      <c r="M51" s="74">
        <f t="shared" si="16"/>
        <v>2.6584030557468199</v>
      </c>
      <c r="N51" s="74">
        <f t="shared" si="16"/>
        <v>2.4518982815590258</v>
      </c>
      <c r="O51" s="74">
        <f t="shared" si="16"/>
        <v>2.3162262919932952</v>
      </c>
      <c r="P51" s="74">
        <f t="shared" si="16"/>
        <v>1.8267733886139799</v>
      </c>
      <c r="Q51" s="74">
        <f t="shared" si="16"/>
        <v>1.6705134141346136</v>
      </c>
      <c r="R51" s="74">
        <f t="shared" si="16"/>
        <v>1.6434964552367191</v>
      </c>
    </row>
    <row r="52" spans="1:18" ht="15">
      <c r="B52" s="71"/>
      <c r="C52" s="71"/>
      <c r="D52" s="71"/>
      <c r="E52" s="71"/>
      <c r="F52" s="71"/>
      <c r="G52" s="71"/>
      <c r="H52" s="71"/>
      <c r="K52" s="74"/>
      <c r="L52" s="74"/>
      <c r="M52" s="74"/>
      <c r="N52" s="74"/>
      <c r="O52" s="74"/>
      <c r="P52" s="74"/>
      <c r="Q52" s="74"/>
    </row>
    <row r="53" spans="1:18">
      <c r="A53" s="56" t="s">
        <v>37</v>
      </c>
      <c r="B53" s="69">
        <f>B55+B56+B57+B58+B59</f>
        <v>3704.3144819778067</v>
      </c>
      <c r="C53" s="69">
        <f t="shared" ref="C53:I53" si="17">C55+C56+C57+C58+C59</f>
        <v>4513.4517737775932</v>
      </c>
      <c r="D53" s="69">
        <f t="shared" si="17"/>
        <v>5854.5165704319861</v>
      </c>
      <c r="E53" s="69">
        <f t="shared" si="17"/>
        <v>6775.7119140660725</v>
      </c>
      <c r="F53" s="69">
        <f t="shared" si="17"/>
        <v>8116.9479654436964</v>
      </c>
      <c r="G53" s="69">
        <f t="shared" si="17"/>
        <v>10528.11345978944</v>
      </c>
      <c r="H53" s="69">
        <f t="shared" si="17"/>
        <v>13935.121363228087</v>
      </c>
      <c r="I53" s="69">
        <f t="shared" si="17"/>
        <v>17299.606549866432</v>
      </c>
      <c r="J53" s="58" t="s">
        <v>37</v>
      </c>
      <c r="K53" s="70">
        <f t="shared" ref="K53:R53" si="18">B53/B$74*100</f>
        <v>20.799392477619179</v>
      </c>
      <c r="L53" s="70">
        <f t="shared" si="18"/>
        <v>20.746856189008966</v>
      </c>
      <c r="M53" s="70">
        <f t="shared" si="18"/>
        <v>20.424559090022186</v>
      </c>
      <c r="N53" s="70">
        <f t="shared" si="18"/>
        <v>18.999786882845886</v>
      </c>
      <c r="O53" s="70">
        <f t="shared" si="18"/>
        <v>18.784800426847255</v>
      </c>
      <c r="P53" s="70">
        <f t="shared" si="18"/>
        <v>20.205343197318808</v>
      </c>
      <c r="Q53" s="70">
        <f t="shared" si="18"/>
        <v>22.015555882653992</v>
      </c>
      <c r="R53" s="70">
        <f t="shared" si="18"/>
        <v>23.472593350500475</v>
      </c>
    </row>
    <row r="54" spans="1:18" ht="15">
      <c r="A54" s="57" t="s">
        <v>112</v>
      </c>
      <c r="B54" s="71"/>
      <c r="C54" s="71"/>
      <c r="D54" s="71"/>
      <c r="E54" s="71"/>
      <c r="F54" s="71"/>
      <c r="G54" s="71"/>
      <c r="H54" s="71"/>
      <c r="I54" s="71"/>
      <c r="J54" s="61" t="s">
        <v>112</v>
      </c>
      <c r="K54" s="74"/>
      <c r="L54" s="74"/>
      <c r="M54" s="74"/>
      <c r="N54" s="74"/>
      <c r="O54" s="74"/>
      <c r="P54" s="74"/>
      <c r="Q54" s="74"/>
    </row>
    <row r="55" spans="1:18" ht="15">
      <c r="A55" s="57" t="s">
        <v>38</v>
      </c>
      <c r="B55" s="71">
        <f>[5]WorksheetNONOIL!B62</f>
        <v>497.44519969572951</v>
      </c>
      <c r="C55" s="71">
        <f>[5]WorksheetNONOIL!C62</f>
        <v>601.61411156516158</v>
      </c>
      <c r="D55" s="71">
        <f>[5]WorksheetNONOIL!D62</f>
        <v>693.22622251940084</v>
      </c>
      <c r="E55" s="71">
        <f>[5]WorksheetNONOIL!E62</f>
        <v>740.03046551895466</v>
      </c>
      <c r="F55" s="71">
        <f>[5]WorksheetNONOIL!F62</f>
        <v>835.19022575999998</v>
      </c>
      <c r="G55" s="71">
        <f>[5]WorksheetNONOIL!G62</f>
        <v>943.60053210984006</v>
      </c>
      <c r="H55" s="71">
        <f>[5]WorksheetNONOIL!H62</f>
        <v>1310.7601757794964</v>
      </c>
      <c r="I55" s="71">
        <f>[5]WorksheetNONOIL!I62</f>
        <v>1403.6879726348961</v>
      </c>
      <c r="J55" s="61" t="s">
        <v>38</v>
      </c>
      <c r="K55" s="74">
        <f t="shared" ref="K55:R59" si="19">B55/B$74*100</f>
        <v>2.7931100328865419</v>
      </c>
      <c r="L55" s="74">
        <f t="shared" si="19"/>
        <v>2.7654225811023037</v>
      </c>
      <c r="M55" s="74">
        <f t="shared" si="19"/>
        <v>2.4184473259686468</v>
      </c>
      <c r="N55" s="74">
        <f t="shared" si="19"/>
        <v>2.0751208596228201</v>
      </c>
      <c r="O55" s="74">
        <f t="shared" si="19"/>
        <v>1.9328547843533581</v>
      </c>
      <c r="P55" s="74">
        <f t="shared" si="19"/>
        <v>1.8109391264893602</v>
      </c>
      <c r="Q55" s="74">
        <f t="shared" si="19"/>
        <v>2.0708189865341864</v>
      </c>
      <c r="R55" s="74">
        <f t="shared" si="19"/>
        <v>1.9045633712924961</v>
      </c>
    </row>
    <row r="56" spans="1:18" ht="15">
      <c r="A56" s="57" t="s">
        <v>39</v>
      </c>
      <c r="B56" s="71">
        <f>[5]WorksheetNONOIL!B63</f>
        <v>1823.4832603298671</v>
      </c>
      <c r="C56" s="71">
        <f>[5]WorksheetNONOIL!C63</f>
        <v>1990.450073870963</v>
      </c>
      <c r="D56" s="71">
        <f>[5]WorksheetNONOIL!D63</f>
        <v>2276.709126187669</v>
      </c>
      <c r="E56" s="71">
        <f>[5]WorksheetNONOIL!E63</f>
        <v>2478.422063526963</v>
      </c>
      <c r="F56" s="71">
        <f>[5]WorksheetNONOIL!F63</f>
        <v>2941.4726095071396</v>
      </c>
      <c r="G56" s="71">
        <f>[5]WorksheetNONOIL!G63</f>
        <v>3842.4603771622237</v>
      </c>
      <c r="H56" s="71">
        <f>[5]WorksheetNONOIL!H63</f>
        <v>4680.1167393835885</v>
      </c>
      <c r="I56" s="71">
        <f>[5]WorksheetNONOIL!I63</f>
        <v>4929.4242180321826</v>
      </c>
      <c r="J56" s="61" t="s">
        <v>39</v>
      </c>
      <c r="K56" s="74">
        <f t="shared" si="19"/>
        <v>10.238694417683288</v>
      </c>
      <c r="L56" s="74">
        <f t="shared" si="19"/>
        <v>9.1494455914924426</v>
      </c>
      <c r="M56" s="74">
        <f t="shared" si="19"/>
        <v>7.9427190134644494</v>
      </c>
      <c r="N56" s="74">
        <f t="shared" si="19"/>
        <v>6.9497481017455547</v>
      </c>
      <c r="O56" s="74">
        <f t="shared" si="19"/>
        <v>6.8073586483326469</v>
      </c>
      <c r="P56" s="74">
        <f t="shared" si="19"/>
        <v>7.3743725254471721</v>
      </c>
      <c r="Q56" s="74">
        <f t="shared" si="19"/>
        <v>7.3939342850025609</v>
      </c>
      <c r="R56" s="74">
        <f t="shared" si="19"/>
        <v>6.6883815992261146</v>
      </c>
    </row>
    <row r="57" spans="1:18" ht="15">
      <c r="A57" s="57" t="s">
        <v>40</v>
      </c>
      <c r="B57" s="71">
        <f>[5]WorksheetNONOIL!B64</f>
        <v>142.71911509884251</v>
      </c>
      <c r="C57" s="71">
        <f>[5]WorksheetNONOIL!C64</f>
        <v>129.96883236546432</v>
      </c>
      <c r="D57" s="71">
        <f>[5]WorksheetNONOIL!D64</f>
        <v>155.21331974316601</v>
      </c>
      <c r="E57" s="71">
        <f>[5]WorksheetNONOIL!E64</f>
        <v>166.86113232478905</v>
      </c>
      <c r="F57" s="71">
        <f>[5]WorksheetNONOIL!F64</f>
        <v>265.99253951600002</v>
      </c>
      <c r="G57" s="71">
        <f>[5]WorksheetNONOIL!G64</f>
        <v>279.69647515186438</v>
      </c>
      <c r="H57" s="71">
        <f>[5]WorksheetNONOIL!H64</f>
        <v>329.32805527461238</v>
      </c>
      <c r="I57" s="71">
        <f>[5]WorksheetNONOIL!I64</f>
        <v>541.58996201813454</v>
      </c>
      <c r="J57" s="61" t="s">
        <v>40</v>
      </c>
      <c r="K57" s="74">
        <f t="shared" si="19"/>
        <v>0.8013549884712825</v>
      </c>
      <c r="L57" s="74">
        <f t="shared" si="19"/>
        <v>0.59742405796946785</v>
      </c>
      <c r="M57" s="74">
        <f t="shared" si="19"/>
        <v>0.54149024646434385</v>
      </c>
      <c r="N57" s="74">
        <f t="shared" si="19"/>
        <v>0.46789562387088579</v>
      </c>
      <c r="O57" s="74">
        <f t="shared" si="19"/>
        <v>0.61557826797836479</v>
      </c>
      <c r="P57" s="74">
        <f t="shared" si="19"/>
        <v>0.53678783887619674</v>
      </c>
      <c r="Q57" s="74">
        <f t="shared" si="19"/>
        <v>0.52029257698150699</v>
      </c>
      <c r="R57" s="74">
        <f t="shared" si="19"/>
        <v>0.73484451247608418</v>
      </c>
    </row>
    <row r="58" spans="1:18" ht="15">
      <c r="A58" s="57" t="s">
        <v>41</v>
      </c>
      <c r="B58" s="71">
        <f>[5]WorksheetNONOIL!B65</f>
        <v>224.3613600308218</v>
      </c>
      <c r="C58" s="71">
        <f>[5]WorksheetNONOIL!C65</f>
        <v>226.96636816948859</v>
      </c>
      <c r="D58" s="71">
        <f>[5]WorksheetNONOIL!D65</f>
        <v>228.88780012856219</v>
      </c>
      <c r="E58" s="71">
        <f>[5]WorksheetNONOIL!E65</f>
        <v>246.39794840645183</v>
      </c>
      <c r="F58" s="71">
        <f>[5]WorksheetNONOIL!F65</f>
        <v>368.30223197999999</v>
      </c>
      <c r="G58" s="71">
        <f>[5]WorksheetNONOIL!G65</f>
        <v>467.42226993585837</v>
      </c>
      <c r="H58" s="71">
        <f>[5]WorksheetNONOIL!H65</f>
        <v>505.32741149403694</v>
      </c>
      <c r="I58" s="71">
        <f>[5]WorksheetNONOIL!I65</f>
        <v>569.09491818257015</v>
      </c>
      <c r="J58" s="61" t="s">
        <v>41</v>
      </c>
      <c r="K58" s="74">
        <f t="shared" si="19"/>
        <v>1.2597688470558537</v>
      </c>
      <c r="L58" s="74">
        <f t="shared" si="19"/>
        <v>1.0432898890183371</v>
      </c>
      <c r="M58" s="74">
        <f t="shared" si="19"/>
        <v>0.79851723749857928</v>
      </c>
      <c r="N58" s="74">
        <f t="shared" si="19"/>
        <v>0.69092496367421419</v>
      </c>
      <c r="O58" s="74">
        <f t="shared" si="19"/>
        <v>0.85235040977973253</v>
      </c>
      <c r="P58" s="74">
        <f t="shared" si="19"/>
        <v>0.89706740131509743</v>
      </c>
      <c r="Q58" s="74">
        <f t="shared" si="19"/>
        <v>0.79834710992475533</v>
      </c>
      <c r="R58" s="74">
        <f t="shared" si="19"/>
        <v>0.77216401158204062</v>
      </c>
    </row>
    <row r="59" spans="1:18" ht="15">
      <c r="A59" s="57" t="s">
        <v>42</v>
      </c>
      <c r="B59" s="71">
        <f>[5]WorksheetNONOIL!B66</f>
        <v>1016.3055468225463</v>
      </c>
      <c r="C59" s="71">
        <f>[5]WorksheetNONOIL!C66</f>
        <v>1564.4523878065152</v>
      </c>
      <c r="D59" s="71">
        <f>[5]WorksheetNONOIL!D66</f>
        <v>2500.4801018531884</v>
      </c>
      <c r="E59" s="71">
        <f>[5]WorksheetNONOIL!E66</f>
        <v>3144.0003042889139</v>
      </c>
      <c r="F59" s="71">
        <f>[5]WorksheetNONOIL!F66</f>
        <v>3705.9903586805563</v>
      </c>
      <c r="G59" s="71">
        <f>[5]WorksheetNONOIL!G66</f>
        <v>4994.9338054296531</v>
      </c>
      <c r="H59" s="71">
        <f>[5]WorksheetNONOIL!H66</f>
        <v>7109.5889812963524</v>
      </c>
      <c r="I59" s="71">
        <f>[5]WorksheetNONOIL!I66</f>
        <v>9855.809478998648</v>
      </c>
      <c r="J59" s="61" t="s">
        <v>42</v>
      </c>
      <c r="K59" s="74">
        <f t="shared" si="19"/>
        <v>5.7064641915222136</v>
      </c>
      <c r="L59" s="74">
        <f t="shared" si="19"/>
        <v>7.1912740694264139</v>
      </c>
      <c r="M59" s="74">
        <f t="shared" si="19"/>
        <v>8.7233852666261651</v>
      </c>
      <c r="N59" s="74">
        <f t="shared" si="19"/>
        <v>8.8160973339324133</v>
      </c>
      <c r="O59" s="74">
        <f t="shared" si="19"/>
        <v>8.5766583164031527</v>
      </c>
      <c r="P59" s="74">
        <f t="shared" si="19"/>
        <v>9.5861763051909836</v>
      </c>
      <c r="Q59" s="74">
        <f t="shared" si="19"/>
        <v>11.232162924210982</v>
      </c>
      <c r="R59" s="74">
        <f t="shared" si="19"/>
        <v>13.37263985592374</v>
      </c>
    </row>
    <row r="60" spans="1:18" ht="15">
      <c r="B60" s="71"/>
      <c r="C60" s="71"/>
      <c r="D60" s="71"/>
      <c r="E60" s="71"/>
      <c r="F60" s="71"/>
      <c r="G60" s="71"/>
      <c r="H60" s="71"/>
      <c r="K60" s="74"/>
      <c r="L60" s="74"/>
      <c r="M60" s="74"/>
      <c r="N60" s="74"/>
      <c r="O60" s="74"/>
      <c r="P60" s="74"/>
      <c r="Q60" s="74"/>
    </row>
    <row r="61" spans="1:18">
      <c r="A61" s="56" t="s">
        <v>43</v>
      </c>
      <c r="B61" s="69">
        <f>[5]Worksheet!B70</f>
        <v>8690.3761134358065</v>
      </c>
      <c r="C61" s="69">
        <f>[5]Worksheet!C70</f>
        <v>10921.617495107923</v>
      </c>
      <c r="D61" s="69">
        <f>[5]Worksheet!D70</f>
        <v>13934.634709386777</v>
      </c>
      <c r="E61" s="69">
        <f>[5]Worksheet!E70</f>
        <v>17543.4974828183</v>
      </c>
      <c r="F61" s="69">
        <f>[5]Worksheet!F70</f>
        <v>22183.618293588377</v>
      </c>
      <c r="G61" s="69">
        <f>[5]Worksheet!G70</f>
        <v>27422.719671614293</v>
      </c>
      <c r="H61" s="69">
        <f>[5]Worksheet!H70</f>
        <v>33962.506246273093</v>
      </c>
      <c r="I61" s="69">
        <f>[5]Worksheet!I70</f>
        <v>39714.277372450262</v>
      </c>
      <c r="J61" s="58" t="s">
        <v>43</v>
      </c>
      <c r="K61" s="70">
        <f t="shared" ref="K61:R61" si="20">B61/B$74*100</f>
        <v>48.795679859494456</v>
      </c>
      <c r="L61" s="70">
        <f t="shared" si="20"/>
        <v>50.203090423789234</v>
      </c>
      <c r="M61" s="70">
        <f t="shared" si="20"/>
        <v>48.613539067794278</v>
      </c>
      <c r="N61" s="70">
        <f t="shared" si="20"/>
        <v>49.193755221695312</v>
      </c>
      <c r="O61" s="70">
        <f t="shared" si="20"/>
        <v>51.338858418767344</v>
      </c>
      <c r="P61" s="70">
        <f t="shared" si="20"/>
        <v>52.629130991518977</v>
      </c>
      <c r="Q61" s="70">
        <f t="shared" si="20"/>
        <v>53.656041787540211</v>
      </c>
      <c r="R61" s="70">
        <f t="shared" si="20"/>
        <v>53.885449954334653</v>
      </c>
    </row>
    <row r="62" spans="1:18" ht="15">
      <c r="B62" s="71"/>
      <c r="C62" s="71"/>
      <c r="D62" s="71"/>
      <c r="E62" s="71"/>
      <c r="F62" s="71"/>
      <c r="G62" s="71"/>
      <c r="H62" s="71"/>
      <c r="K62" s="74"/>
      <c r="L62" s="74"/>
      <c r="M62" s="74"/>
      <c r="N62" s="74"/>
      <c r="O62" s="74"/>
      <c r="P62" s="74"/>
      <c r="Q62" s="74"/>
    </row>
    <row r="63" spans="1:18" ht="15">
      <c r="A63" s="57" t="s">
        <v>44</v>
      </c>
      <c r="B63" s="71">
        <f>[5]WorksheetNONOIL!B70</f>
        <v>1140.6992353102196</v>
      </c>
      <c r="C63" s="71">
        <f>[5]Worksheet!C72</f>
        <v>1334.9100563948696</v>
      </c>
      <c r="D63" s="71">
        <f>[5]Worksheet!D72</f>
        <v>1710.2913756892185</v>
      </c>
      <c r="E63" s="71">
        <f>[5]Worksheet!E72</f>
        <v>2108.9320216243109</v>
      </c>
      <c r="F63" s="71">
        <f>[5]Worksheet!F72</f>
        <v>2701.0210230492626</v>
      </c>
      <c r="G63" s="71">
        <f>[5]Worksheet!G72</f>
        <v>3282.32411646739</v>
      </c>
      <c r="H63" s="71">
        <f>[5]Worksheet!H72</f>
        <v>3784.1327202735697</v>
      </c>
      <c r="I63" s="71">
        <f>[5]Worksheet!I72</f>
        <v>4263.393129296217</v>
      </c>
      <c r="J63" s="61" t="s">
        <v>44</v>
      </c>
      <c r="K63" s="74">
        <f t="shared" ref="K63:R72" si="21">B63/B$74*100</f>
        <v>6.4049235586147182</v>
      </c>
      <c r="L63" s="74">
        <f t="shared" si="21"/>
        <v>6.1361433229863351</v>
      </c>
      <c r="M63" s="74">
        <f t="shared" si="21"/>
        <v>5.9666663922931313</v>
      </c>
      <c r="N63" s="74">
        <f t="shared" si="21"/>
        <v>5.9136603606315186</v>
      </c>
      <c r="O63" s="74">
        <f t="shared" si="21"/>
        <v>6.2508890142830547</v>
      </c>
      <c r="P63" s="74">
        <f t="shared" si="21"/>
        <v>6.2993703013708071</v>
      </c>
      <c r="Q63" s="74">
        <f t="shared" si="21"/>
        <v>5.9784040051778513</v>
      </c>
      <c r="R63" s="74">
        <f t="shared" si="21"/>
        <v>5.7846918615649354</v>
      </c>
    </row>
    <row r="64" spans="1:18" ht="15">
      <c r="A64" s="57" t="s">
        <v>45</v>
      </c>
      <c r="B64" s="71">
        <f>[5]WorksheetNONOIL!B71</f>
        <v>894.08203413493095</v>
      </c>
      <c r="C64" s="71">
        <f>[5]Worksheet!C73</f>
        <v>1209.9018783635354</v>
      </c>
      <c r="D64" s="71">
        <f>[5]Worksheet!D73</f>
        <v>1715.6192627299465</v>
      </c>
      <c r="E64" s="71">
        <f>[5]Worksheet!E73</f>
        <v>2195.5552793974812</v>
      </c>
      <c r="F64" s="71">
        <f>[5]Worksheet!F73</f>
        <v>2592.7517740984867</v>
      </c>
      <c r="G64" s="71">
        <f>[5]Worksheet!G73</f>
        <v>3007.434258090304</v>
      </c>
      <c r="H64" s="71">
        <f>[5]Worksheet!H73</f>
        <v>3611.2211954289514</v>
      </c>
      <c r="I64" s="71">
        <f>[5]Worksheet!I73</f>
        <v>4158.9072697413449</v>
      </c>
      <c r="J64" s="61" t="s">
        <v>45</v>
      </c>
      <c r="K64" s="74">
        <f t="shared" si="21"/>
        <v>5.0201901662602824</v>
      </c>
      <c r="L64" s="74">
        <f t="shared" si="21"/>
        <v>5.561521764574195</v>
      </c>
      <c r="M64" s="74">
        <f t="shared" si="21"/>
        <v>5.9852537072967138</v>
      </c>
      <c r="N64" s="74">
        <f t="shared" si="21"/>
        <v>6.156560805287584</v>
      </c>
      <c r="O64" s="74">
        <f t="shared" si="21"/>
        <v>6.0003248561088824</v>
      </c>
      <c r="P64" s="74">
        <f t="shared" si="21"/>
        <v>5.7718072245493994</v>
      </c>
      <c r="Q64" s="74">
        <f t="shared" si="21"/>
        <v>5.7052278168443351</v>
      </c>
      <c r="R64" s="74">
        <f t="shared" si="21"/>
        <v>5.6429225048376894</v>
      </c>
    </row>
    <row r="65" spans="1:18" ht="15">
      <c r="A65" s="57" t="s">
        <v>46</v>
      </c>
      <c r="B65" s="71">
        <f>[5]WorksheetNONOIL!B72</f>
        <v>2357.2216847258742</v>
      </c>
      <c r="C65" s="71">
        <f>[5]Worksheet!C74</f>
        <v>2848.7579081732324</v>
      </c>
      <c r="D65" s="71">
        <f>[5]Worksheet!D74</f>
        <v>3262.4582229018879</v>
      </c>
      <c r="E65" s="71">
        <f>[5]Worksheet!E74</f>
        <v>3757.7169599604058</v>
      </c>
      <c r="F65" s="71">
        <f>[5]Worksheet!F74</f>
        <v>4578.4487588046486</v>
      </c>
      <c r="G65" s="71">
        <f>[5]Worksheet!G74</f>
        <v>5996.8521842823284</v>
      </c>
      <c r="H65" s="71">
        <f>[5]Worksheet!H74</f>
        <v>7703.9161270601371</v>
      </c>
      <c r="I65" s="71">
        <f>[5]Worksheet!I74</f>
        <v>9557.7479842952525</v>
      </c>
      <c r="J65" s="61" t="s">
        <v>46</v>
      </c>
      <c r="K65" s="74">
        <f t="shared" si="21"/>
        <v>13.235587641357792</v>
      </c>
      <c r="L65" s="74">
        <f t="shared" si="21"/>
        <v>13.094804952065594</v>
      </c>
      <c r="M65" s="74">
        <f t="shared" si="21"/>
        <v>11.381686250393795</v>
      </c>
      <c r="N65" s="74">
        <f t="shared" si="21"/>
        <v>10.537021395063851</v>
      </c>
      <c r="O65" s="74">
        <f t="shared" si="21"/>
        <v>10.595761678508007</v>
      </c>
      <c r="P65" s="74">
        <f t="shared" si="21"/>
        <v>11.509037867971337</v>
      </c>
      <c r="Q65" s="74">
        <f t="shared" si="21"/>
        <v>12.171117250412115</v>
      </c>
      <c r="R65" s="74">
        <f t="shared" si="21"/>
        <v>12.968221626038092</v>
      </c>
    </row>
    <row r="66" spans="1:18" ht="15">
      <c r="A66" s="57" t="s">
        <v>47</v>
      </c>
      <c r="B66" s="71">
        <f>[5]WorksheetNONOIL!B73</f>
        <v>483.03722895626902</v>
      </c>
      <c r="C66" s="71">
        <f>[5]Worksheet!C75</f>
        <v>511.39006518431506</v>
      </c>
      <c r="D66" s="71">
        <f>[5]Worksheet!D75</f>
        <v>621.5000170694758</v>
      </c>
      <c r="E66" s="71">
        <f>[5]Worksheet!E75</f>
        <v>656.54133384602164</v>
      </c>
      <c r="F66" s="71">
        <f>[5]Worksheet!F75</f>
        <v>831.09811169498391</v>
      </c>
      <c r="G66" s="71">
        <f>[5]Worksheet!G75</f>
        <v>988.91533212474417</v>
      </c>
      <c r="H66" s="71">
        <f>[5]Worksheet!H75</f>
        <v>1232.5247350403536</v>
      </c>
      <c r="I66" s="71">
        <f>[5]Worksheet!I75</f>
        <v>1691.7840344794643</v>
      </c>
      <c r="J66" s="61" t="s">
        <v>47</v>
      </c>
      <c r="K66" s="74">
        <f t="shared" si="21"/>
        <v>2.7122105737088518</v>
      </c>
      <c r="L66" s="74">
        <f t="shared" si="21"/>
        <v>2.3506922574220721</v>
      </c>
      <c r="M66" s="74">
        <f t="shared" si="21"/>
        <v>2.1682172507966215</v>
      </c>
      <c r="N66" s="74">
        <f t="shared" si="21"/>
        <v>1.841008824026007</v>
      </c>
      <c r="O66" s="74">
        <f t="shared" si="21"/>
        <v>1.9233845319429104</v>
      </c>
      <c r="P66" s="74">
        <f t="shared" si="21"/>
        <v>1.8979063775278304</v>
      </c>
      <c r="Q66" s="74">
        <f t="shared" si="21"/>
        <v>1.9472178586572728</v>
      </c>
      <c r="R66" s="74">
        <f t="shared" si="21"/>
        <v>2.2954602212333053</v>
      </c>
    </row>
    <row r="67" spans="1:18" ht="15">
      <c r="A67" s="57" t="s">
        <v>52</v>
      </c>
      <c r="B67" s="71">
        <f>[5]WorksheetNONOIL!B74</f>
        <v>472.85610000000003</v>
      </c>
      <c r="C67" s="71">
        <f>[5]Worksheet!C76</f>
        <v>738.89503776796414</v>
      </c>
      <c r="D67" s="71">
        <f>[5]Worksheet!D76</f>
        <v>1088.6849002244226</v>
      </c>
      <c r="E67" s="71">
        <f>[5]Worksheet!E76</f>
        <v>1547.2447221114082</v>
      </c>
      <c r="F67" s="71">
        <f>[5]Worksheet!F76</f>
        <v>2239.9398246633409</v>
      </c>
      <c r="G67" s="71">
        <f>[5]Worksheet!G76</f>
        <v>2465.9497529718724</v>
      </c>
      <c r="H67" s="71">
        <f>[5]Worksheet!H76</f>
        <v>3384.9599069094302</v>
      </c>
      <c r="I67" s="71">
        <f>[5]Worksheet!I76</f>
        <v>4061.8075200436701</v>
      </c>
      <c r="J67" s="61" t="s">
        <v>52</v>
      </c>
      <c r="K67" s="74">
        <f t="shared" si="21"/>
        <v>2.6550444507846369</v>
      </c>
      <c r="L67" s="74">
        <f t="shared" si="21"/>
        <v>3.3964579341265155</v>
      </c>
      <c r="M67" s="74">
        <f t="shared" si="21"/>
        <v>3.7980777417814888</v>
      </c>
      <c r="N67" s="74">
        <f t="shared" si="21"/>
        <v>4.3386319177321209</v>
      </c>
      <c r="O67" s="74">
        <f t="shared" si="21"/>
        <v>5.1838231258327463</v>
      </c>
      <c r="P67" s="74">
        <f t="shared" si="21"/>
        <v>4.7326010739189659</v>
      </c>
      <c r="Q67" s="74">
        <f t="shared" si="21"/>
        <v>5.3477664132696692</v>
      </c>
      <c r="R67" s="74">
        <f t="shared" si="21"/>
        <v>5.5111748299689509</v>
      </c>
    </row>
    <row r="68" spans="1:18" ht="15">
      <c r="A68" s="57" t="s">
        <v>115</v>
      </c>
      <c r="B68" s="71">
        <f>[5]WorksheetNONOIL!B75+[5]WorksheetNONOIL!B76</f>
        <v>913.92707483695062</v>
      </c>
      <c r="C68" s="71">
        <f>[5]WorksheetNONOIL!C75+[5]WorksheetNONOIL!C76</f>
        <v>1017.643996087937</v>
      </c>
      <c r="D68" s="71">
        <f>[5]WorksheetNONOIL!D75+[5]WorksheetNONOIL!D76</f>
        <v>1185.1479306478539</v>
      </c>
      <c r="E68" s="71">
        <f>[5]WorksheetNONOIL!E75+[5]WorksheetNONOIL!E76</f>
        <v>1462.167013819289</v>
      </c>
      <c r="F68" s="71">
        <f>[5]WorksheetNONOIL!F75+[5]WorksheetNONOIL!F76</f>
        <v>1944.8306617025805</v>
      </c>
      <c r="G68" s="71">
        <f>[5]WorksheetNONOIL!G75+[5]WorksheetNONOIL!G76</f>
        <v>2590.6174374947914</v>
      </c>
      <c r="H68" s="71">
        <f>[5]WorksheetNONOIL!H75+[5]WorksheetNONOIL!H76</f>
        <v>3279.1233255765064</v>
      </c>
      <c r="I68" s="71">
        <f>[5]WorksheetNONOIL!I75+[5]WorksheetNONOIL!I76</f>
        <v>3712.988387649264</v>
      </c>
      <c r="J68" s="61" t="s">
        <v>115</v>
      </c>
      <c r="K68" s="74">
        <f t="shared" si="21"/>
        <v>5.1316182840142721</v>
      </c>
      <c r="L68" s="74">
        <f t="shared" si="21"/>
        <v>4.677775391576656</v>
      </c>
      <c r="M68" s="74">
        <f t="shared" si="21"/>
        <v>4.1346067858423554</v>
      </c>
      <c r="N68" s="74">
        <f t="shared" si="21"/>
        <v>4.1000653513650498</v>
      </c>
      <c r="O68" s="74">
        <f t="shared" si="21"/>
        <v>4.5008611610705636</v>
      </c>
      <c r="P68" s="74">
        <f t="shared" si="21"/>
        <v>4.9718607818449314</v>
      </c>
      <c r="Q68" s="74">
        <f t="shared" si="21"/>
        <v>5.1805593176133256</v>
      </c>
      <c r="R68" s="74">
        <f t="shared" si="21"/>
        <v>5.0378872078506607</v>
      </c>
    </row>
    <row r="69" spans="1:18" ht="15">
      <c r="A69" s="57" t="s">
        <v>53</v>
      </c>
      <c r="B69" s="71">
        <f>[5]WorksheetNONOIL!B77</f>
        <v>862.13806675830995</v>
      </c>
      <c r="C69" s="71">
        <f>[5]WorksheetNONOIL!C77</f>
        <v>1289.4461006720501</v>
      </c>
      <c r="D69" s="71">
        <f>[5]WorksheetNONOIL!D77</f>
        <v>1799.0260278000001</v>
      </c>
      <c r="E69" s="71">
        <f>[5]WorksheetNONOIL!E77</f>
        <v>2478.6946579999999</v>
      </c>
      <c r="F69" s="71">
        <f>[5]WorksheetNONOIL!F77</f>
        <v>3023.5869011432442</v>
      </c>
      <c r="G69" s="71">
        <f>[5]WorksheetNONOIL!G77</f>
        <v>3896.7987981934129</v>
      </c>
      <c r="H69" s="71">
        <f>[5]WorksheetNONOIL!H77</f>
        <v>4870.6867538379111</v>
      </c>
      <c r="I69" s="71">
        <f>[5]WorksheetNONOIL!I77</f>
        <v>5198.0315173995123</v>
      </c>
      <c r="J69" s="61" t="s">
        <v>53</v>
      </c>
      <c r="K69" s="74">
        <f t="shared" si="21"/>
        <v>4.8408276639697476</v>
      </c>
      <c r="L69" s="74">
        <f t="shared" si="21"/>
        <v>5.9271604428224567</v>
      </c>
      <c r="M69" s="74">
        <f t="shared" si="21"/>
        <v>6.2762335655286643</v>
      </c>
      <c r="N69" s="74">
        <f t="shared" si="21"/>
        <v>6.9505124844346104</v>
      </c>
      <c r="O69" s="74">
        <f t="shared" si="21"/>
        <v>6.9973932016084648</v>
      </c>
      <c r="P69" s="74">
        <f t="shared" si="21"/>
        <v>7.4786577281027986</v>
      </c>
      <c r="Q69" s="74">
        <f t="shared" si="21"/>
        <v>7.6950084337967297</v>
      </c>
      <c r="R69" s="74">
        <f t="shared" si="21"/>
        <v>7.0528355474041531</v>
      </c>
    </row>
    <row r="70" spans="1:18" ht="15">
      <c r="A70" s="57" t="s">
        <v>54</v>
      </c>
      <c r="B70" s="71">
        <f>[5]WorksheetNONOIL!B78</f>
        <v>654.95995300000004</v>
      </c>
      <c r="C70" s="71">
        <f>[5]WorksheetNONOIL!C78</f>
        <v>855.90166658040016</v>
      </c>
      <c r="D70" s="71">
        <f>[5]WorksheetNONOIL!D78</f>
        <v>1131.8424571574933</v>
      </c>
      <c r="E70" s="71">
        <f>[5]WorksheetNONOIL!E78</f>
        <v>1505.6462935113166</v>
      </c>
      <c r="F70" s="71">
        <f>[5]WorksheetNONOIL!F78</f>
        <v>1876.8533126956215</v>
      </c>
      <c r="G70" s="71">
        <f>[5]WorksheetNONOIL!G78</f>
        <v>2306.6377064764174</v>
      </c>
      <c r="H70" s="71">
        <f>[5]WorksheetNONOIL!H78</f>
        <v>2731.9125004194743</v>
      </c>
      <c r="I70" s="71">
        <f>[5]WorksheetNONOIL!I78</f>
        <v>3248.5653725142179</v>
      </c>
      <c r="J70" s="61" t="s">
        <v>54</v>
      </c>
      <c r="K70" s="74">
        <f t="shared" si="21"/>
        <v>3.6775411984720439</v>
      </c>
      <c r="L70" s="74">
        <f t="shared" si="21"/>
        <v>3.9342989974199911</v>
      </c>
      <c r="M70" s="74">
        <f t="shared" si="21"/>
        <v>3.9486408260525887</v>
      </c>
      <c r="N70" s="74">
        <f t="shared" si="21"/>
        <v>4.2219856836408711</v>
      </c>
      <c r="O70" s="74">
        <f t="shared" si="21"/>
        <v>4.3435432947890265</v>
      </c>
      <c r="P70" s="74">
        <f t="shared" si="21"/>
        <v>4.4268526046227148</v>
      </c>
      <c r="Q70" s="74">
        <f t="shared" si="21"/>
        <v>4.3160422325574475</v>
      </c>
      <c r="R70" s="74">
        <f t="shared" si="21"/>
        <v>4.4077449820459682</v>
      </c>
    </row>
    <row r="71" spans="1:18" ht="15">
      <c r="A71" s="57" t="s">
        <v>55</v>
      </c>
      <c r="B71" s="71">
        <f>[5]WorksheetNONOIL!B79</f>
        <v>249.83920972583735</v>
      </c>
      <c r="C71" s="71">
        <f>[5]WorksheetNONOIL!C79</f>
        <v>308.01599573628386</v>
      </c>
      <c r="D71" s="71">
        <f>[5]WorksheetNONOIL!D79</f>
        <v>380.8803199999669</v>
      </c>
      <c r="E71" s="71">
        <f>[5]WorksheetNONOIL!E79</f>
        <v>513.15336004387154</v>
      </c>
      <c r="F71" s="71">
        <f>[5]WorksheetNONOIL!F79</f>
        <v>673.58471741620883</v>
      </c>
      <c r="G71" s="71">
        <f>[5]WorksheetNONOIL!G79</f>
        <v>728.48187188562986</v>
      </c>
      <c r="H71" s="71">
        <f>[5]WorksheetNONOIL!H79</f>
        <v>872.4954531387001</v>
      </c>
      <c r="I71" s="71">
        <f>[5]WorksheetNONOIL!I79</f>
        <v>1064.7333942261016</v>
      </c>
      <c r="J71" s="61" t="s">
        <v>55</v>
      </c>
      <c r="K71" s="74">
        <f t="shared" si="21"/>
        <v>1.4028246804281546</v>
      </c>
      <c r="L71" s="74">
        <f t="shared" si="21"/>
        <v>1.4158484210647897</v>
      </c>
      <c r="M71" s="74">
        <f t="shared" si="21"/>
        <v>1.3287711305413337</v>
      </c>
      <c r="N71" s="74">
        <f t="shared" si="21"/>
        <v>1.4389343293668801</v>
      </c>
      <c r="O71" s="74">
        <f t="shared" si="21"/>
        <v>1.5588561785915218</v>
      </c>
      <c r="P71" s="74">
        <f t="shared" si="21"/>
        <v>1.3980877286982396</v>
      </c>
      <c r="Q71" s="74">
        <f t="shared" si="21"/>
        <v>1.3784216086286674</v>
      </c>
      <c r="R71" s="74">
        <f t="shared" si="21"/>
        <v>1.4446602538229607</v>
      </c>
    </row>
    <row r="72" spans="1:18" ht="15">
      <c r="A72" s="57" t="s">
        <v>117</v>
      </c>
      <c r="B72" s="71">
        <f>[5]WorksheetNONOIL!B80</f>
        <v>661.61552598741434</v>
      </c>
      <c r="C72" s="71">
        <f>[5]WorksheetNONOIL!C80</f>
        <v>806.75479014733469</v>
      </c>
      <c r="D72" s="71">
        <f>[5]WorksheetNONOIL!D80</f>
        <v>1039.1841951665117</v>
      </c>
      <c r="E72" s="71">
        <f>[5]WorksheetNONOIL!E80</f>
        <v>1317.8458405041961</v>
      </c>
      <c r="F72" s="71">
        <f>[5]WorksheetNONOIL!F80</f>
        <v>1721.5032083199999</v>
      </c>
      <c r="G72" s="71">
        <f>[5]WorksheetNONOIL!G80</f>
        <v>2158.7082136274053</v>
      </c>
      <c r="H72" s="71">
        <f>[5]WorksheetNONOIL!H80</f>
        <v>2491.5335285880515</v>
      </c>
      <c r="I72" s="71">
        <f>[5]WorksheetNONOIL!I80</f>
        <v>2756.3187628052183</v>
      </c>
      <c r="J72" s="61" t="s">
        <v>117</v>
      </c>
      <c r="K72" s="74">
        <f t="shared" si="21"/>
        <v>3.7149116418839534</v>
      </c>
      <c r="L72" s="74">
        <f t="shared" si="21"/>
        <v>3.7083869397306275</v>
      </c>
      <c r="M72" s="74">
        <f t="shared" si="21"/>
        <v>3.6253854172675863</v>
      </c>
      <c r="N72" s="74">
        <f t="shared" si="21"/>
        <v>3.6953740701468196</v>
      </c>
      <c r="O72" s="74">
        <f t="shared" si="21"/>
        <v>3.9840213760321626</v>
      </c>
      <c r="P72" s="74">
        <f t="shared" si="21"/>
        <v>4.1429493029119646</v>
      </c>
      <c r="Q72" s="74">
        <f t="shared" si="21"/>
        <v>3.9362768505827845</v>
      </c>
      <c r="R72" s="74">
        <f t="shared" si="21"/>
        <v>3.7398509195679366</v>
      </c>
    </row>
    <row r="73" spans="1:18" ht="15">
      <c r="B73" s="71"/>
      <c r="C73" s="71"/>
      <c r="D73" s="71"/>
      <c r="E73" s="71"/>
      <c r="F73" s="71"/>
      <c r="G73" s="71"/>
      <c r="K73" s="74"/>
      <c r="L73" s="74"/>
      <c r="M73" s="74"/>
      <c r="N73" s="74"/>
      <c r="O73" s="74"/>
      <c r="P73" s="74"/>
      <c r="Q73" s="74"/>
    </row>
    <row r="74" spans="1:18">
      <c r="A74" s="56" t="s">
        <v>48</v>
      </c>
      <c r="B74" s="69">
        <f>[5]WorksheetNONOIL!B82</f>
        <v>17809.724423267504</v>
      </c>
      <c r="C74" s="69">
        <f>[5]WorksheetNONOIL!C82</f>
        <v>21754.870871321113</v>
      </c>
      <c r="D74" s="69">
        <f>[5]WorksheetNONOIL!D82</f>
        <v>28664.102586635701</v>
      </c>
      <c r="E74" s="69">
        <f>[5]WorksheetNONOIL!E82</f>
        <v>35662.041663128228</v>
      </c>
      <c r="F74" s="69">
        <f>[5]WorksheetNONOIL!F82</f>
        <v>43210.190052607351</v>
      </c>
      <c r="G74" s="69">
        <f>[5]WorksheetNONOIL!G82</f>
        <v>52105.590867600258</v>
      </c>
      <c r="H74" s="69">
        <f>[5]WorksheetNONOIL!H82</f>
        <v>63296.704555198346</v>
      </c>
      <c r="I74" s="69">
        <f>[5]WorksheetNONOIL!I82</f>
        <v>73701.300455143675</v>
      </c>
      <c r="J74" s="58" t="s">
        <v>48</v>
      </c>
      <c r="K74" s="70">
        <f t="shared" ref="K74:R74" si="22">B74/B$74*100</f>
        <v>100</v>
      </c>
      <c r="L74" s="70">
        <f t="shared" si="22"/>
        <v>100</v>
      </c>
      <c r="M74" s="70">
        <f t="shared" si="22"/>
        <v>100</v>
      </c>
      <c r="N74" s="70">
        <f t="shared" si="22"/>
        <v>100</v>
      </c>
      <c r="O74" s="70">
        <f t="shared" si="22"/>
        <v>100</v>
      </c>
      <c r="P74" s="70">
        <f t="shared" si="22"/>
        <v>100</v>
      </c>
      <c r="Q74" s="70">
        <f t="shared" si="22"/>
        <v>100</v>
      </c>
      <c r="R74" s="70">
        <f t="shared" si="22"/>
        <v>100</v>
      </c>
    </row>
    <row r="75" spans="1:18" ht="15">
      <c r="B75" s="71"/>
      <c r="C75" s="71"/>
      <c r="D75" s="71"/>
      <c r="E75" s="71"/>
      <c r="F75" s="71"/>
      <c r="G75" s="71"/>
      <c r="H75" s="71"/>
    </row>
    <row r="76" spans="1:18" ht="15">
      <c r="A76" s="60" t="s">
        <v>118</v>
      </c>
      <c r="B76" s="71">
        <f>[5]WorksheetNONOIL!B86</f>
        <v>895.36021238331523</v>
      </c>
      <c r="C76" s="71">
        <f>[5]WorksheetNONOIL!C86</f>
        <v>1399.5772845737665</v>
      </c>
      <c r="D76" s="71">
        <f>[5]WorksheetNONOIL!D86</f>
        <v>1514.4953769999993</v>
      </c>
      <c r="E76" s="71">
        <f>[5]WorksheetNONOIL!E86</f>
        <v>935.55028999999922</v>
      </c>
      <c r="F76" s="71">
        <f>[5]WorksheetNONOIL!F86</f>
        <v>2654.4</v>
      </c>
      <c r="G76" s="71">
        <f>[5]WorksheetNONOIL!G86</f>
        <v>3964.48</v>
      </c>
      <c r="H76" s="71">
        <f>[5]WorksheetNONOIL!H86</f>
        <v>5167</v>
      </c>
      <c r="I76" s="71">
        <f>[5]WorksheetNONOIL!I86</f>
        <v>6290.1102447735939</v>
      </c>
      <c r="J76" s="103" t="s">
        <v>119</v>
      </c>
    </row>
    <row r="77" spans="1:18" ht="15">
      <c r="B77" s="71"/>
      <c r="C77" s="71"/>
      <c r="D77" s="71"/>
      <c r="E77" s="71"/>
      <c r="F77" s="71"/>
      <c r="G77" s="71"/>
      <c r="J77" s="114" t="s">
        <v>121</v>
      </c>
    </row>
    <row r="78" spans="1:18" ht="25.5">
      <c r="A78" s="116" t="s">
        <v>50</v>
      </c>
      <c r="B78" s="69">
        <f>[5]WorksheetNONOIL!B88</f>
        <v>18705.084635650819</v>
      </c>
      <c r="C78" s="69">
        <f>[5]WorksheetNONOIL!C88</f>
        <v>23169.488125808715</v>
      </c>
      <c r="D78" s="69">
        <f>[5]WorksheetNONOIL!D88</f>
        <v>30265.88963460131</v>
      </c>
      <c r="E78" s="69">
        <f>[5]WorksheetNONOIL!E88</f>
        <v>36698.08218212823</v>
      </c>
      <c r="F78" s="69">
        <f>[5]WorksheetNONOIL!F88</f>
        <v>44352.945139587355</v>
      </c>
      <c r="G78" s="69">
        <f>[5]WorksheetNONOIL!G88</f>
        <v>56070.070867600261</v>
      </c>
      <c r="H78" s="69">
        <f>[5]WorksheetNONOIL!H88</f>
        <v>68463.704555198346</v>
      </c>
      <c r="I78" s="69">
        <f>[5]WorksheetNONOIL!I88</f>
        <v>79991.410699917265</v>
      </c>
      <c r="J78" s="114" t="s">
        <v>90</v>
      </c>
    </row>
    <row r="79" spans="1:18">
      <c r="B79" s="117" t="s">
        <v>112</v>
      </c>
      <c r="C79" s="113"/>
      <c r="D79" s="113"/>
      <c r="E79" s="113"/>
      <c r="F79" s="113"/>
      <c r="G79" s="113"/>
      <c r="H79" s="113"/>
    </row>
    <row r="80" spans="1:18">
      <c r="A80" s="60" t="s">
        <v>119</v>
      </c>
      <c r="C80" s="113"/>
      <c r="D80" s="113"/>
      <c r="E80" s="113"/>
      <c r="G80" s="113"/>
    </row>
    <row r="81" spans="1:10">
      <c r="A81" s="112" t="s">
        <v>121</v>
      </c>
    </row>
    <row r="82" spans="1:10">
      <c r="A82" s="112" t="s">
        <v>90</v>
      </c>
    </row>
    <row r="84" spans="1:10">
      <c r="A84" s="56" t="s">
        <v>142</v>
      </c>
    </row>
    <row r="85" spans="1:10">
      <c r="A85" s="118"/>
      <c r="B85" s="118">
        <v>2006</v>
      </c>
      <c r="C85" s="118">
        <v>2007</v>
      </c>
      <c r="D85" s="118">
        <v>2008</v>
      </c>
      <c r="E85" s="118">
        <v>2009</v>
      </c>
      <c r="F85" s="118">
        <v>2010</v>
      </c>
      <c r="G85" s="119" t="s">
        <v>70</v>
      </c>
      <c r="H85" s="119" t="s">
        <v>80</v>
      </c>
      <c r="I85" s="118" t="s">
        <v>102</v>
      </c>
    </row>
    <row r="86" spans="1:10" ht="15">
      <c r="A86" s="57" t="s">
        <v>126</v>
      </c>
      <c r="B86" s="120">
        <v>21.880007954239726</v>
      </c>
      <c r="C86" s="120">
        <v>22.389618426905447</v>
      </c>
      <c r="D86" s="120">
        <v>22.900352091300917</v>
      </c>
      <c r="E86" s="120">
        <v>23.419663445962684</v>
      </c>
      <c r="F86" s="120">
        <v>24.23</v>
      </c>
      <c r="G86" s="120">
        <v>24.61</v>
      </c>
      <c r="H86" s="120">
        <v>25.867273999999998</v>
      </c>
      <c r="I86" s="120">
        <v>26.479011</v>
      </c>
    </row>
    <row r="87" spans="1:10" ht="15">
      <c r="A87" s="57" t="s">
        <v>127</v>
      </c>
      <c r="B87" s="120">
        <v>0.91999600621888766</v>
      </c>
      <c r="C87" s="120">
        <v>0.9399818694004114</v>
      </c>
      <c r="D87" s="120">
        <v>1.0700141467790372</v>
      </c>
      <c r="E87" s="120">
        <v>1.4199833763304521</v>
      </c>
      <c r="F87" s="120">
        <v>1.4305000000000001</v>
      </c>
      <c r="G87" s="120">
        <v>1.5137</v>
      </c>
      <c r="H87" s="120">
        <v>1.8080333333333334</v>
      </c>
      <c r="I87" s="120">
        <v>1.9200125000000001</v>
      </c>
    </row>
    <row r="88" spans="1:10" ht="15">
      <c r="A88" s="121" t="s">
        <v>128</v>
      </c>
      <c r="B88" s="121">
        <f>B78</f>
        <v>18705.084635650819</v>
      </c>
      <c r="C88" s="121">
        <f t="shared" ref="C88:I88" si="23">C78</f>
        <v>23169.488125808715</v>
      </c>
      <c r="D88" s="121">
        <f t="shared" si="23"/>
        <v>30265.88963460131</v>
      </c>
      <c r="E88" s="121">
        <f t="shared" si="23"/>
        <v>36698.08218212823</v>
      </c>
      <c r="F88" s="121">
        <f t="shared" si="23"/>
        <v>44352.945139587355</v>
      </c>
      <c r="G88" s="121">
        <f t="shared" si="23"/>
        <v>56070.070867600261</v>
      </c>
      <c r="H88" s="121">
        <f t="shared" si="23"/>
        <v>68463.704555198346</v>
      </c>
      <c r="I88" s="121">
        <f t="shared" si="23"/>
        <v>79991.410699917265</v>
      </c>
    </row>
    <row r="89" spans="1:10" ht="15">
      <c r="A89" s="122" t="s">
        <v>129</v>
      </c>
      <c r="B89" s="122">
        <f>B88/B87</f>
        <v>20331.701995671989</v>
      </c>
      <c r="C89" s="122">
        <f t="shared" ref="C89:I89" si="24">C88/C87</f>
        <v>24648.867047390919</v>
      </c>
      <c r="D89" s="122">
        <f t="shared" si="24"/>
        <v>28285.504192358454</v>
      </c>
      <c r="E89" s="122">
        <f t="shared" si="24"/>
        <v>25844.022397617151</v>
      </c>
      <c r="F89" s="122">
        <f t="shared" si="24"/>
        <v>31005.204571539569</v>
      </c>
      <c r="G89" s="122">
        <f t="shared" si="24"/>
        <v>37041.732752593154</v>
      </c>
      <c r="H89" s="122">
        <f t="shared" si="24"/>
        <v>37866.39510067938</v>
      </c>
      <c r="I89" s="122">
        <f t="shared" si="24"/>
        <v>41661.921836403286</v>
      </c>
    </row>
    <row r="90" spans="1:10" ht="15">
      <c r="A90" s="122" t="s">
        <v>130</v>
      </c>
      <c r="B90" s="122">
        <f>B88/B86</f>
        <v>854.89386817276284</v>
      </c>
      <c r="C90" s="122">
        <f t="shared" ref="C90:I90" si="25">C88/C86</f>
        <v>1034.8317547906981</v>
      </c>
      <c r="D90" s="122">
        <f t="shared" si="25"/>
        <v>1321.6342488506243</v>
      </c>
      <c r="E90" s="122">
        <f t="shared" si="25"/>
        <v>1566.9773507549962</v>
      </c>
      <c r="F90" s="122">
        <f t="shared" si="25"/>
        <v>1830.4971167803283</v>
      </c>
      <c r="G90" s="122">
        <f t="shared" si="25"/>
        <v>2278.3450169687226</v>
      </c>
      <c r="H90" s="122">
        <f t="shared" si="25"/>
        <v>2646.7305582798695</v>
      </c>
      <c r="I90" s="122">
        <f t="shared" si="25"/>
        <v>3020.9364956990753</v>
      </c>
    </row>
    <row r="91" spans="1:10" ht="15">
      <c r="A91" s="122" t="s">
        <v>131</v>
      </c>
      <c r="B91" s="122">
        <f>B89/B86</f>
        <v>929.23649928254622</v>
      </c>
      <c r="C91" s="122">
        <f t="shared" ref="C91:I91" si="26">C89/C86</f>
        <v>1100.9060796574609</v>
      </c>
      <c r="D91" s="122">
        <f t="shared" si="26"/>
        <v>1235.1558648350729</v>
      </c>
      <c r="E91" s="122">
        <f t="shared" si="26"/>
        <v>1103.5180952641915</v>
      </c>
      <c r="F91" s="122">
        <f t="shared" si="26"/>
        <v>1279.6204940792229</v>
      </c>
      <c r="G91" s="122">
        <f t="shared" si="26"/>
        <v>1505.1496445588441</v>
      </c>
      <c r="H91" s="122">
        <f t="shared" si="26"/>
        <v>1463.8726562636396</v>
      </c>
      <c r="I91" s="122">
        <f t="shared" si="26"/>
        <v>1573.3941813915665</v>
      </c>
    </row>
    <row r="92" spans="1:10" ht="15">
      <c r="A92" s="123" t="s">
        <v>132</v>
      </c>
      <c r="B92" s="118"/>
      <c r="C92" s="118"/>
      <c r="D92" s="118"/>
      <c r="E92" s="118"/>
      <c r="F92" s="118"/>
      <c r="G92" s="118"/>
      <c r="H92" s="118"/>
      <c r="I92" s="118"/>
    </row>
    <row r="93" spans="1:10" ht="15">
      <c r="A93" s="124" t="s">
        <v>133</v>
      </c>
      <c r="B93" s="125"/>
      <c r="C93" s="122">
        <f>[5]WorksheetNONOIL!C94</f>
        <v>23.867325794661198</v>
      </c>
      <c r="D93" s="122">
        <f>[5]WorksheetNONOIL!D94</f>
        <v>30.628218760205783</v>
      </c>
      <c r="E93" s="122">
        <f>[5]WorksheetNONOIL!E94</f>
        <v>21.252283098836628</v>
      </c>
      <c r="F93" s="122">
        <f>[5]WorksheetNONOIL!F94</f>
        <v>20.859027235998198</v>
      </c>
      <c r="G93" s="122">
        <f>[5]WorksheetNONOIL!G94</f>
        <v>26.417920368392302</v>
      </c>
      <c r="H93" s="122">
        <f>[5]WorksheetNONOIL!H94</f>
        <v>22.103830966904781</v>
      </c>
      <c r="I93" s="122">
        <f>[5]WorksheetNONOIL!I94</f>
        <v>16.83768972131034</v>
      </c>
      <c r="J93" s="126"/>
    </row>
    <row r="94" spans="1:10" ht="15">
      <c r="A94" s="124" t="s">
        <v>134</v>
      </c>
      <c r="B94" s="125"/>
      <c r="C94" s="122">
        <f>[5]WorksheetNONOIL!C95</f>
        <v>6.457020437776535</v>
      </c>
      <c r="D94" s="122">
        <f>[5]WorksheetNONOIL!D95</f>
        <v>8.4264784945137734</v>
      </c>
      <c r="E94" s="122">
        <f>[5]WorksheetNONOIL!E95</f>
        <v>3.9949002732821555</v>
      </c>
      <c r="F94" s="122">
        <f>[5]WorksheetNONOIL!F95</f>
        <v>7.7171007429216161</v>
      </c>
      <c r="G94" s="122">
        <f>[5]WorksheetNONOIL!G95</f>
        <v>9.6411526534528491</v>
      </c>
      <c r="H94" s="122">
        <f>[5]WorksheetNONOIL!H95</f>
        <v>7.8545968053896047</v>
      </c>
      <c r="I94" s="122">
        <f>[5]WorksheetNONOIL!I95</f>
        <v>5.8130125153797536</v>
      </c>
    </row>
    <row r="95" spans="1:10" ht="15">
      <c r="A95" s="127" t="s">
        <v>56</v>
      </c>
      <c r="B95" s="127"/>
      <c r="C95" s="128">
        <f>[5]WorksheetNONOIL!C93</f>
        <v>16.354304568444022</v>
      </c>
      <c r="D95" s="128">
        <f>[5]WorksheetNONOIL!D93</f>
        <v>20.476308530868124</v>
      </c>
      <c r="E95" s="128">
        <f>[5]WorksheetNONOIL!E93</f>
        <v>16.594451055008278</v>
      </c>
      <c r="F95" s="128">
        <f>[5]WorksheetNONOIL!F93</f>
        <v>12.200408665325284</v>
      </c>
      <c r="G95" s="128">
        <f>[5]WorksheetNONOIL!G93</f>
        <v>15.30152439017715</v>
      </c>
      <c r="H95" s="128">
        <f>[5]WorksheetNONOIL!H93</f>
        <v>13.211522349136587</v>
      </c>
      <c r="I95" s="128">
        <f>[5]WorksheetNONOIL!I93</f>
        <v>10.419018364426762</v>
      </c>
    </row>
    <row r="96" spans="1:10">
      <c r="A96" s="112" t="s">
        <v>121</v>
      </c>
    </row>
    <row r="97" spans="1:1">
      <c r="A97" s="112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view="pageBreakPreview" zoomScale="60" zoomScaleNormal="100" workbookViewId="0">
      <selection activeCell="Q36" sqref="Q36"/>
    </sheetView>
  </sheetViews>
  <sheetFormatPr defaultRowHeight="15"/>
  <cols>
    <col min="1" max="1" width="11.140625" style="11" customWidth="1"/>
    <col min="2" max="2" width="71.28515625" style="10" customWidth="1"/>
    <col min="3" max="3" width="1.710937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5.75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152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145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view="pageBreakPreview" zoomScale="60" zoomScaleNormal="100" workbookViewId="0">
      <selection activeCell="Q36" sqref="Q36"/>
    </sheetView>
  </sheetViews>
  <sheetFormatPr defaultRowHeight="15.75"/>
  <cols>
    <col min="1" max="1" width="1.28515625" style="13" customWidth="1"/>
    <col min="2" max="2" width="94.42578125" style="13" customWidth="1"/>
    <col min="3" max="3" width="7.140625" style="13" customWidth="1"/>
    <col min="4" max="4" width="0.7109375" style="13" customWidth="1"/>
    <col min="5" max="5" width="9.140625" style="13"/>
    <col min="6" max="16384" width="9.140625" style="176"/>
  </cols>
  <sheetData>
    <row r="2" spans="2:3" ht="17.25" customHeight="1"/>
    <row r="3" spans="2:3" ht="18.75" customHeight="1">
      <c r="B3" s="38" t="s">
        <v>153</v>
      </c>
      <c r="C3" s="174" t="s">
        <v>3</v>
      </c>
    </row>
    <row r="4" spans="2:3" ht="23.25" customHeight="1">
      <c r="C4" s="14"/>
    </row>
    <row r="5" spans="2:3">
      <c r="B5" s="12" t="s">
        <v>154</v>
      </c>
      <c r="C5" s="14">
        <v>3</v>
      </c>
    </row>
    <row r="7" spans="2:3" ht="29.25" customHeight="1">
      <c r="B7" s="12" t="s">
        <v>155</v>
      </c>
      <c r="C7" s="14">
        <v>3</v>
      </c>
    </row>
    <row r="8" spans="2:3" ht="45" customHeight="1">
      <c r="B8" s="12" t="s">
        <v>156</v>
      </c>
      <c r="C8" s="14">
        <v>3</v>
      </c>
    </row>
    <row r="9" spans="2:3" ht="51.75" customHeight="1">
      <c r="B9" s="178" t="s">
        <v>167</v>
      </c>
      <c r="C9" s="13">
        <v>4</v>
      </c>
    </row>
    <row r="10" spans="2:3" ht="37.5" customHeight="1">
      <c r="B10" s="178" t="s">
        <v>168</v>
      </c>
      <c r="C10" s="13">
        <v>5</v>
      </c>
    </row>
    <row r="11" spans="2:3" ht="37.5" customHeight="1">
      <c r="B11" s="178" t="s">
        <v>178</v>
      </c>
      <c r="C11" s="13">
        <v>6</v>
      </c>
    </row>
    <row r="12" spans="2:3" ht="37.5" customHeight="1">
      <c r="B12" s="178" t="s">
        <v>180</v>
      </c>
      <c r="C12" s="13">
        <v>7</v>
      </c>
    </row>
    <row r="13" spans="2:3" ht="39.75" customHeight="1">
      <c r="B13" s="178" t="s">
        <v>185</v>
      </c>
      <c r="C13" s="13">
        <v>8</v>
      </c>
    </row>
    <row r="14" spans="2:3" ht="37.5" customHeight="1">
      <c r="B14" s="178" t="s">
        <v>171</v>
      </c>
      <c r="C14" s="13">
        <v>8</v>
      </c>
    </row>
    <row r="15" spans="2:3" ht="37.5" customHeight="1">
      <c r="B15" s="178" t="s">
        <v>184</v>
      </c>
      <c r="C15" s="13">
        <v>9</v>
      </c>
    </row>
    <row r="16" spans="2:3" ht="37.5" customHeight="1">
      <c r="B16" s="178" t="s">
        <v>186</v>
      </c>
      <c r="C16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80" zoomScaleNormal="100" zoomScaleSheetLayoutView="80" workbookViewId="0">
      <selection activeCell="C22" sqref="C22"/>
    </sheetView>
  </sheetViews>
  <sheetFormatPr defaultRowHeight="15.75"/>
  <cols>
    <col min="1" max="1" width="53.85546875" style="176" customWidth="1"/>
    <col min="2" max="2" width="13.5703125" style="176" bestFit="1" customWidth="1"/>
    <col min="3" max="3" width="15.28515625" style="176" customWidth="1"/>
    <col min="4" max="5" width="15.5703125" style="176" bestFit="1" customWidth="1"/>
    <col min="6" max="6" width="16" style="176" customWidth="1"/>
    <col min="7" max="7" width="15.5703125" style="176" bestFit="1" customWidth="1"/>
    <col min="8" max="8" width="15.28515625" style="176" customWidth="1"/>
    <col min="9" max="10" width="15.5703125" style="176" bestFit="1" customWidth="1"/>
    <col min="11" max="11" width="16.85546875" style="176" customWidth="1"/>
    <col min="12" max="16384" width="9.140625" style="176"/>
  </cols>
  <sheetData>
    <row r="1" spans="1:11" ht="7.5" customHeight="1">
      <c r="A1" s="328"/>
      <c r="B1" s="328"/>
      <c r="C1" s="328"/>
      <c r="D1" s="328"/>
      <c r="E1" s="328"/>
      <c r="F1" s="328"/>
      <c r="G1" s="328"/>
      <c r="H1" s="328"/>
      <c r="I1" s="328"/>
      <c r="J1" s="328"/>
    </row>
    <row r="2" spans="1:11" ht="23.25">
      <c r="A2" s="329" t="s">
        <v>95</v>
      </c>
      <c r="B2" s="483">
        <v>2013</v>
      </c>
      <c r="C2" s="483"/>
      <c r="D2" s="483">
        <v>2014</v>
      </c>
      <c r="E2" s="483"/>
      <c r="F2" s="483">
        <v>2015</v>
      </c>
      <c r="G2" s="483"/>
      <c r="H2" s="483">
        <v>2016</v>
      </c>
      <c r="I2" s="483"/>
      <c r="J2" s="483">
        <v>2017</v>
      </c>
      <c r="K2" s="483"/>
    </row>
    <row r="3" spans="1:11" ht="5.25" customHeight="1">
      <c r="A3" s="331"/>
      <c r="B3" s="330"/>
      <c r="C3" s="330"/>
      <c r="D3" s="330"/>
      <c r="E3" s="330"/>
      <c r="F3" s="330"/>
      <c r="G3" s="330"/>
      <c r="H3" s="330"/>
      <c r="I3" s="330"/>
      <c r="J3" s="330"/>
    </row>
    <row r="4" spans="1:11" ht="30" customHeight="1">
      <c r="A4" s="332" t="s">
        <v>96</v>
      </c>
      <c r="B4" s="333" t="s">
        <v>191</v>
      </c>
      <c r="C4" s="333" t="s">
        <v>192</v>
      </c>
      <c r="D4" s="333" t="s">
        <v>191</v>
      </c>
      <c r="E4" s="333" t="s">
        <v>192</v>
      </c>
      <c r="F4" s="333" t="s">
        <v>191</v>
      </c>
      <c r="G4" s="333" t="s">
        <v>192</v>
      </c>
      <c r="H4" s="333" t="s">
        <v>191</v>
      </c>
      <c r="I4" s="333" t="s">
        <v>192</v>
      </c>
      <c r="J4" s="333" t="s">
        <v>191</v>
      </c>
      <c r="K4" s="333" t="s">
        <v>192</v>
      </c>
    </row>
    <row r="5" spans="1:11" s="179" customFormat="1" ht="30" customHeight="1">
      <c r="A5" s="334" t="s">
        <v>173</v>
      </c>
      <c r="B5" s="335">
        <v>26.427759999999999</v>
      </c>
      <c r="C5" s="335">
        <v>26.427759999999999</v>
      </c>
      <c r="D5" s="335">
        <v>27.04</v>
      </c>
      <c r="E5" s="335">
        <f>D5</f>
        <v>27.04</v>
      </c>
      <c r="F5" s="335">
        <v>27.67</v>
      </c>
      <c r="G5" s="335">
        <f>F5</f>
        <v>27.67</v>
      </c>
      <c r="H5" s="335">
        <v>28.31</v>
      </c>
      <c r="I5" s="335">
        <f>H5</f>
        <v>28.31</v>
      </c>
      <c r="J5" s="335">
        <v>28.96</v>
      </c>
      <c r="K5" s="335">
        <f>J5</f>
        <v>28.96</v>
      </c>
    </row>
    <row r="6" spans="1:11" s="179" customFormat="1" ht="30" customHeight="1">
      <c r="A6" s="334" t="s">
        <v>190</v>
      </c>
      <c r="B6" s="335">
        <v>1.9200125000000001</v>
      </c>
      <c r="C6" s="335">
        <v>1.9200125000000001</v>
      </c>
      <c r="D6" s="335">
        <v>2.9354500000000003</v>
      </c>
      <c r="E6" s="335">
        <f>D6</f>
        <v>2.9354500000000003</v>
      </c>
      <c r="F6" s="335">
        <v>3.7766416666666665</v>
      </c>
      <c r="G6" s="335">
        <f>F6</f>
        <v>3.7766416666666665</v>
      </c>
      <c r="H6" s="335">
        <v>3.9206250000000002</v>
      </c>
      <c r="I6" s="335">
        <f>H6</f>
        <v>3.9206250000000002</v>
      </c>
      <c r="J6" s="335">
        <v>4.3562333333333338</v>
      </c>
      <c r="K6" s="335">
        <f>J6</f>
        <v>4.3562333333333338</v>
      </c>
    </row>
    <row r="7" spans="1:11" ht="30" customHeight="1">
      <c r="A7" s="337" t="s">
        <v>97</v>
      </c>
      <c r="B7" s="338">
        <v>93415.886305528096</v>
      </c>
      <c r="C7" s="338">
        <f>'[4]key-findings'!$C$44</f>
        <v>123650.00958617828</v>
      </c>
      <c r="D7" s="338">
        <v>113343.3951929858</v>
      </c>
      <c r="E7" s="338">
        <f>'[4]key-findings'!$D$44</f>
        <v>155432.54710358012</v>
      </c>
      <c r="F7" s="338">
        <v>136957.36356418591</v>
      </c>
      <c r="G7" s="338">
        <f>'[4]key-findings'!$E$44</f>
        <v>180399.04338915349</v>
      </c>
      <c r="H7" s="338">
        <v>167353.44885664296</v>
      </c>
      <c r="I7" s="338">
        <f>'[4]key-findings'!$F$44</f>
        <v>215077.04465861109</v>
      </c>
      <c r="J7" s="338">
        <v>205913.96905313976</v>
      </c>
      <c r="K7" s="338">
        <f>'[4]key-findings'!$G$44</f>
        <v>256671.37472899066</v>
      </c>
    </row>
    <row r="8" spans="1:11" ht="30" customHeight="1">
      <c r="A8" s="339" t="s">
        <v>187</v>
      </c>
      <c r="B8" s="338">
        <v>85974.473623505663</v>
      </c>
      <c r="C8" s="338">
        <f>'[4]key-findings'!$C$45</f>
        <v>116847.16463148499</v>
      </c>
      <c r="D8" s="338">
        <v>105550.3951929858</v>
      </c>
      <c r="E8" s="338">
        <f>'[4]key-findings'!$D$45</f>
        <v>146431.70418086037</v>
      </c>
      <c r="F8" s="338">
        <v>131646.77511091929</v>
      </c>
      <c r="G8" s="338">
        <f>'[4]key-findings'!$E$45</f>
        <v>175707.10580236639</v>
      </c>
      <c r="H8" s="338">
        <v>164098.68865892172</v>
      </c>
      <c r="I8" s="338">
        <f>'[4]key-findings'!$F$45</f>
        <v>214049.9360851153</v>
      </c>
      <c r="J8" s="338">
        <v>195200.00966858421</v>
      </c>
      <c r="K8" s="469">
        <f>'[4]key-findings'!$G$45</f>
        <v>248225.50106864097</v>
      </c>
    </row>
    <row r="9" spans="1:11" ht="30" customHeight="1">
      <c r="A9" s="337" t="s">
        <v>129</v>
      </c>
      <c r="B9" s="338">
        <v>48653.790694346048</v>
      </c>
      <c r="C9" s="338">
        <f>C7/C6</f>
        <v>64400.627384549982</v>
      </c>
      <c r="D9" s="338">
        <v>38611.931796823585</v>
      </c>
      <c r="E9" s="338">
        <f>E7/E6</f>
        <v>52950.159976691852</v>
      </c>
      <c r="F9" s="338">
        <v>36264.32572965468</v>
      </c>
      <c r="G9" s="338">
        <f>G7/G6</f>
        <v>47767.053194744054</v>
      </c>
      <c r="H9" s="338">
        <v>42685.400632971265</v>
      </c>
      <c r="I9" s="338">
        <f>I7/I6</f>
        <v>54857.846557273668</v>
      </c>
      <c r="J9" s="338">
        <v>47268.810758485481</v>
      </c>
      <c r="K9" s="338">
        <f>K7/K6</f>
        <v>58920.483612522432</v>
      </c>
    </row>
    <row r="10" spans="1:11" ht="30" customHeight="1">
      <c r="A10" s="337" t="s">
        <v>98</v>
      </c>
      <c r="B10" s="338">
        <v>3534.7636843049922</v>
      </c>
      <c r="C10" s="338">
        <f>'[4]key-findings'!$C$48</f>
        <v>4678.7926629490457</v>
      </c>
      <c r="D10" s="338">
        <v>4191.693609208055</v>
      </c>
      <c r="E10" s="338">
        <f>'[4]key-findings'!$D$48</f>
        <v>5748.2450851915728</v>
      </c>
      <c r="F10" s="338">
        <v>4949.6698071624833</v>
      </c>
      <c r="G10" s="338">
        <f>'[4]key-findings'!$E$48</f>
        <v>6519.6618499874767</v>
      </c>
      <c r="H10" s="338">
        <v>5911.4605742367703</v>
      </c>
      <c r="I10" s="338">
        <f>'[4]key-findings'!$F$48</f>
        <v>7597.211044104949</v>
      </c>
      <c r="J10" s="338">
        <v>7110.2889866415662</v>
      </c>
      <c r="K10" s="338">
        <f>'[4]key-findings'!$G$48</f>
        <v>8862.961834564594</v>
      </c>
    </row>
    <row r="11" spans="1:11" ht="30" customHeight="1">
      <c r="A11" s="337" t="s">
        <v>131</v>
      </c>
      <c r="B11" s="340">
        <v>1841.0107664950056</v>
      </c>
      <c r="C11" s="340">
        <f>'[4]key-findings'!$C$49</f>
        <v>2436.8553136758464</v>
      </c>
      <c r="D11" s="340">
        <v>1427.9560575748367</v>
      </c>
      <c r="E11" s="340">
        <f>'[4]key-findings'!$D$49</f>
        <v>1958.2159754693732</v>
      </c>
      <c r="F11" s="340">
        <v>1310.600857595037</v>
      </c>
      <c r="G11" s="340">
        <f>'[4]key-findings'!$E$49</f>
        <v>1726.3120055924846</v>
      </c>
      <c r="H11" s="340">
        <v>1507.785257257904</v>
      </c>
      <c r="I11" s="340">
        <f>'[4]key-findings'!$F$49</f>
        <v>1937.7550885649478</v>
      </c>
      <c r="J11" s="340">
        <v>1632.2103162460455</v>
      </c>
      <c r="K11" s="469">
        <f>'[4]key-findings'!$G$49</f>
        <v>2034.5470860677635</v>
      </c>
    </row>
    <row r="12" spans="1:11" ht="30" customHeight="1">
      <c r="A12" s="332" t="s">
        <v>146</v>
      </c>
      <c r="B12" s="341"/>
      <c r="C12" s="341"/>
      <c r="D12" s="342"/>
      <c r="E12" s="342"/>
      <c r="F12" s="342"/>
      <c r="G12" s="342"/>
      <c r="H12" s="342"/>
      <c r="I12" s="342"/>
      <c r="J12" s="342"/>
      <c r="K12" s="468"/>
    </row>
    <row r="13" spans="1:11" ht="30" customHeight="1">
      <c r="A13" s="339" t="s">
        <v>172</v>
      </c>
      <c r="B13" s="343">
        <v>24.032972523414784</v>
      </c>
      <c r="C13" s="343"/>
      <c r="D13" s="343">
        <v>21.332034277641327</v>
      </c>
      <c r="E13" s="343">
        <v>25.7</v>
      </c>
      <c r="F13" s="343">
        <v>20.83400477901111</v>
      </c>
      <c r="G13" s="343">
        <v>16.100000000000001</v>
      </c>
      <c r="H13" s="343">
        <v>22.193830621025157</v>
      </c>
      <c r="I13" s="343">
        <v>19.2</v>
      </c>
      <c r="J13" s="343">
        <v>23.041365720241743</v>
      </c>
      <c r="K13" s="338">
        <v>19.3</v>
      </c>
    </row>
    <row r="14" spans="1:11" ht="30" customHeight="1">
      <c r="A14" s="339" t="s">
        <v>147</v>
      </c>
      <c r="B14" s="344">
        <v>7.3125250849581818</v>
      </c>
      <c r="C14" s="344"/>
      <c r="D14" s="344">
        <v>3.985865462377447</v>
      </c>
      <c r="E14" s="344">
        <v>2.9</v>
      </c>
      <c r="F14" s="344">
        <v>3.8370408389187372</v>
      </c>
      <c r="G14" s="344">
        <v>2.2000000000000002</v>
      </c>
      <c r="H14" s="344">
        <v>3.721902959943213</v>
      </c>
      <c r="I14" s="344">
        <v>3.4</v>
      </c>
      <c r="J14" s="344">
        <v>8.5071563377322477</v>
      </c>
      <c r="K14" s="335">
        <v>8.1</v>
      </c>
    </row>
    <row r="15" spans="1:11" ht="30" customHeight="1">
      <c r="A15" s="339" t="s">
        <v>188</v>
      </c>
      <c r="B15" s="344">
        <v>6.6835276723204089</v>
      </c>
      <c r="C15" s="344"/>
      <c r="D15" s="344">
        <v>3.9541267615338427</v>
      </c>
      <c r="E15" s="344">
        <v>2.7</v>
      </c>
      <c r="F15" s="344">
        <v>4.0257158782317077</v>
      </c>
      <c r="G15" s="344">
        <v>2.2000000000000002</v>
      </c>
      <c r="H15" s="344">
        <v>5.0325257988123866</v>
      </c>
      <c r="I15" s="344">
        <v>4.5999999999999996</v>
      </c>
      <c r="J15" s="344">
        <v>4.8981336846257477</v>
      </c>
      <c r="K15" s="335">
        <v>4.5999999999999996</v>
      </c>
    </row>
    <row r="16" spans="1:11" ht="30" customHeight="1">
      <c r="A16" s="345" t="s">
        <v>148</v>
      </c>
      <c r="B16" s="346">
        <v>15.581077255631797</v>
      </c>
      <c r="C16" s="346"/>
      <c r="D16" s="346">
        <v>16.681275611962661</v>
      </c>
      <c r="E16" s="346">
        <f>'[4]key-findings'!$D$61</f>
        <v>22.164000042883103</v>
      </c>
      <c r="F16" s="346">
        <v>16.368883206580989</v>
      </c>
      <c r="G16" s="346">
        <f>'[4]key-findings'!$E$61</f>
        <v>13.58840196752891</v>
      </c>
      <c r="H16" s="346">
        <v>17.809090591228042</v>
      </c>
      <c r="I16" s="346">
        <f>'[4]key-findings'!$F$61</f>
        <v>15.249380724005789</v>
      </c>
      <c r="J16" s="346">
        <v>13.394701209633823</v>
      </c>
      <c r="K16" s="470">
        <f>'[4]key-findings'!$G$61</f>
        <v>10.352752500238836</v>
      </c>
    </row>
    <row r="17" spans="1:10" ht="15.75" customHeight="1">
      <c r="A17" s="347" t="s">
        <v>183</v>
      </c>
      <c r="B17" s="336"/>
      <c r="C17" s="336"/>
      <c r="D17" s="336"/>
      <c r="E17" s="336"/>
      <c r="F17" s="336"/>
      <c r="G17" s="336"/>
      <c r="H17" s="336"/>
      <c r="I17" s="336"/>
      <c r="J17" s="327"/>
    </row>
    <row r="18" spans="1:10" ht="10.5" hidden="1" customHeight="1">
      <c r="A18" s="186"/>
      <c r="B18" s="184"/>
      <c r="C18" s="184"/>
      <c r="D18" s="184"/>
      <c r="E18" s="184"/>
      <c r="F18" s="184"/>
      <c r="G18" s="184"/>
      <c r="H18" s="184"/>
      <c r="I18" s="184"/>
    </row>
    <row r="19" spans="1:10" ht="15" hidden="1" customHeight="1">
      <c r="A19" s="185"/>
      <c r="B19" s="184"/>
      <c r="C19" s="184"/>
      <c r="D19" s="184"/>
      <c r="E19" s="184"/>
      <c r="F19" s="184"/>
      <c r="G19" s="184"/>
      <c r="H19" s="184"/>
      <c r="I19" s="184"/>
    </row>
  </sheetData>
  <mergeCells count="5">
    <mergeCell ref="J2:K2"/>
    <mergeCell ref="B2:C2"/>
    <mergeCell ref="D2:E2"/>
    <mergeCell ref="F2:G2"/>
    <mergeCell ref="H2:I2"/>
  </mergeCells>
  <printOptions horizontalCentered="1"/>
  <pageMargins left="0.2" right="0.2" top="0.75" bottom="0.75" header="0.3" footer="0.3"/>
  <pageSetup scale="64" orientation="landscape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view="pageBreakPreview" topLeftCell="A25" zoomScale="90" zoomScaleNormal="110" zoomScaleSheetLayoutView="90" workbookViewId="0">
      <selection activeCell="G41" sqref="G41"/>
    </sheetView>
  </sheetViews>
  <sheetFormatPr defaultColWidth="9.140625" defaultRowHeight="15.75"/>
  <cols>
    <col min="1" max="1" width="0.7109375" style="176" customWidth="1"/>
    <col min="2" max="2" width="5.7109375" style="176" customWidth="1"/>
    <col min="3" max="3" width="43.28515625" style="213" customWidth="1"/>
    <col min="4" max="5" width="11.85546875" style="176" customWidth="1"/>
    <col min="6" max="7" width="11.5703125" style="176" customWidth="1"/>
    <col min="8" max="8" width="12.5703125" style="176" bestFit="1" customWidth="1"/>
    <col min="9" max="9" width="12.5703125" style="176" customWidth="1"/>
    <col min="10" max="11" width="11.85546875" style="176" customWidth="1"/>
    <col min="12" max="13" width="11.5703125" style="176" customWidth="1"/>
    <col min="14" max="14" width="10.7109375" style="176" bestFit="1" customWidth="1"/>
    <col min="15" max="16384" width="9.140625" style="176"/>
  </cols>
  <sheetData>
    <row r="1" spans="2:13">
      <c r="B1" s="167"/>
      <c r="C1" s="188"/>
      <c r="D1" s="189"/>
      <c r="E1" s="189"/>
    </row>
    <row r="2" spans="2:13">
      <c r="B2" s="169" t="s">
        <v>167</v>
      </c>
      <c r="C2" s="188"/>
      <c r="D2" s="13"/>
      <c r="E2" s="13"/>
    </row>
    <row r="3" spans="2:13" ht="15" customHeight="1">
      <c r="B3" s="13"/>
      <c r="C3" s="188"/>
      <c r="D3" s="484">
        <v>2013</v>
      </c>
      <c r="E3" s="484"/>
      <c r="F3" s="484">
        <v>2014</v>
      </c>
      <c r="G3" s="484"/>
      <c r="H3" s="485">
        <v>2015</v>
      </c>
      <c r="I3" s="485"/>
      <c r="J3" s="485">
        <v>2016</v>
      </c>
      <c r="K3" s="485"/>
      <c r="L3" s="485">
        <v>2017</v>
      </c>
      <c r="M3" s="485"/>
    </row>
    <row r="4" spans="2:13" ht="30" customHeight="1">
      <c r="B4" s="190"/>
      <c r="C4" s="190"/>
      <c r="D4" s="191" t="s">
        <v>191</v>
      </c>
      <c r="E4" s="359" t="s">
        <v>192</v>
      </c>
      <c r="F4" s="192" t="s">
        <v>191</v>
      </c>
      <c r="G4" s="359" t="s">
        <v>192</v>
      </c>
      <c r="H4" s="192" t="s">
        <v>191</v>
      </c>
      <c r="I4" s="359" t="s">
        <v>192</v>
      </c>
      <c r="J4" s="191" t="s">
        <v>191</v>
      </c>
      <c r="K4" s="359" t="s">
        <v>192</v>
      </c>
      <c r="L4" s="191" t="s">
        <v>191</v>
      </c>
      <c r="M4" s="359" t="s">
        <v>192</v>
      </c>
    </row>
    <row r="5" spans="2:13" s="197" customFormat="1" ht="22.5" customHeight="1">
      <c r="B5" s="193">
        <v>1</v>
      </c>
      <c r="C5" s="194" t="s">
        <v>26</v>
      </c>
      <c r="D5" s="427">
        <v>20231.972907125572</v>
      </c>
      <c r="E5" s="360">
        <v>25289.513176412904</v>
      </c>
      <c r="F5" s="427">
        <v>23278.200127732736</v>
      </c>
      <c r="G5" s="360">
        <v>31086.042787762155</v>
      </c>
      <c r="H5" s="427">
        <v>26133.582103965771</v>
      </c>
      <c r="I5" s="360">
        <v>36525.710876580553</v>
      </c>
      <c r="J5" s="427">
        <v>29565.335950818018</v>
      </c>
      <c r="K5" s="360">
        <v>45116.477931117406</v>
      </c>
      <c r="L5" s="427">
        <v>35046.792693106785</v>
      </c>
      <c r="M5" s="360">
        <v>50554.392187897058</v>
      </c>
    </row>
    <row r="6" spans="2:13" s="179" customFormat="1" ht="22.5" customHeight="1">
      <c r="B6" s="198">
        <v>1.01</v>
      </c>
      <c r="C6" s="199" t="s">
        <v>65</v>
      </c>
      <c r="D6" s="196">
        <v>15741.555617644219</v>
      </c>
      <c r="E6" s="361">
        <v>17061.648449102642</v>
      </c>
      <c r="F6" s="196">
        <v>18144</v>
      </c>
      <c r="G6" s="361">
        <v>20637.132265625096</v>
      </c>
      <c r="H6" s="196">
        <v>20167.954867745309</v>
      </c>
      <c r="I6" s="361">
        <v>24479.316061328958</v>
      </c>
      <c r="J6" s="196">
        <v>22617.934091028648</v>
      </c>
      <c r="K6" s="361">
        <v>32209.766399682245</v>
      </c>
      <c r="L6" s="196">
        <v>27083.518492364019</v>
      </c>
      <c r="M6" s="361">
        <v>36598.677112268939</v>
      </c>
    </row>
    <row r="7" spans="2:13" s="179" customFormat="1" ht="22.5" customHeight="1">
      <c r="B7" s="198"/>
      <c r="C7" s="200" t="s">
        <v>94</v>
      </c>
      <c r="D7" s="196">
        <v>1981.2584836997435</v>
      </c>
      <c r="E7" s="361">
        <v>1980.3326200358401</v>
      </c>
      <c r="F7" s="196">
        <v>2409</v>
      </c>
      <c r="G7" s="361">
        <v>3253.708157472</v>
      </c>
      <c r="H7" s="196">
        <v>2369.9200883763551</v>
      </c>
      <c r="I7" s="361">
        <v>3645.7993168128005</v>
      </c>
      <c r="J7" s="196">
        <v>2614.4853611857802</v>
      </c>
      <c r="K7" s="361">
        <v>3833.9245425600006</v>
      </c>
      <c r="L7" s="196">
        <v>3356.9234919339392</v>
      </c>
      <c r="M7" s="361">
        <v>4186.08</v>
      </c>
    </row>
    <row r="8" spans="2:13" s="179" customFormat="1" ht="22.5" customHeight="1">
      <c r="B8" s="198">
        <v>1.02</v>
      </c>
      <c r="C8" s="199" t="s">
        <v>66</v>
      </c>
      <c r="D8" s="196">
        <v>1222.9430067363546</v>
      </c>
      <c r="E8" s="361">
        <v>4354.0616493337402</v>
      </c>
      <c r="F8" s="196">
        <v>1317.7940610301903</v>
      </c>
      <c r="G8" s="361">
        <v>5572.1737042324648</v>
      </c>
      <c r="H8" s="196">
        <v>1558.4188557030532</v>
      </c>
      <c r="I8" s="361">
        <v>6051.7815760136527</v>
      </c>
      <c r="J8" s="196">
        <v>1832.3664599468179</v>
      </c>
      <c r="K8" s="361">
        <v>6524.0002686592634</v>
      </c>
      <c r="L8" s="196">
        <v>2119.4463692376967</v>
      </c>
      <c r="M8" s="361">
        <v>7100.30114124171</v>
      </c>
    </row>
    <row r="9" spans="2:13" s="179" customFormat="1" ht="22.5" customHeight="1">
      <c r="B9" s="198">
        <v>1.03</v>
      </c>
      <c r="C9" s="199" t="s">
        <v>67</v>
      </c>
      <c r="D9" s="196">
        <v>2018.7352097255682</v>
      </c>
      <c r="E9" s="361">
        <v>2047.6676508880562</v>
      </c>
      <c r="F9" s="196">
        <v>2537.406066702546</v>
      </c>
      <c r="G9" s="361">
        <v>2891.781790188485</v>
      </c>
      <c r="H9" s="196">
        <v>2924.5621011305739</v>
      </c>
      <c r="I9" s="361">
        <v>3455.4347677840119</v>
      </c>
      <c r="J9" s="196">
        <v>3321.748704856142</v>
      </c>
      <c r="K9" s="361">
        <v>3541.5079775021618</v>
      </c>
      <c r="L9" s="196">
        <v>3622.5411365186565</v>
      </c>
      <c r="M9" s="361">
        <v>4054.9656333653484</v>
      </c>
    </row>
    <row r="10" spans="2:13" s="179" customFormat="1" ht="22.5" customHeight="1">
      <c r="B10" s="430">
        <v>1.04</v>
      </c>
      <c r="C10" s="431" t="s">
        <v>68</v>
      </c>
      <c r="D10" s="432">
        <v>1248.7390730194306</v>
      </c>
      <c r="E10" s="433">
        <v>1826.1354270884658</v>
      </c>
      <c r="F10" s="432">
        <v>1279</v>
      </c>
      <c r="G10" s="433">
        <v>1984.9550277161111</v>
      </c>
      <c r="H10" s="432">
        <v>1482.6462793868325</v>
      </c>
      <c r="I10" s="433">
        <v>2539.1784714539299</v>
      </c>
      <c r="J10" s="432">
        <v>1793.2866949864103</v>
      </c>
      <c r="K10" s="433">
        <v>2841.2032852737411</v>
      </c>
      <c r="L10" s="432">
        <v>2221.2866949864101</v>
      </c>
      <c r="M10" s="433">
        <v>2800.4483010210583</v>
      </c>
    </row>
    <row r="11" spans="2:13" s="179" customFormat="1" ht="22.5" customHeight="1">
      <c r="B11" s="198"/>
      <c r="C11" s="199"/>
      <c r="D11" s="196"/>
      <c r="E11" s="361"/>
      <c r="F11" s="196"/>
      <c r="G11" s="361"/>
      <c r="H11" s="196"/>
      <c r="I11" s="361"/>
      <c r="J11" s="196"/>
      <c r="K11" s="361"/>
      <c r="L11" s="196"/>
      <c r="M11" s="361"/>
    </row>
    <row r="12" spans="2:13" s="197" customFormat="1" ht="22.5" customHeight="1">
      <c r="B12" s="193">
        <v>2</v>
      </c>
      <c r="C12" s="194" t="s">
        <v>27</v>
      </c>
      <c r="D12" s="427">
        <v>25112.836816353429</v>
      </c>
      <c r="E12" s="360">
        <v>43104.373682969388</v>
      </c>
      <c r="F12" s="427">
        <v>28766.750851825225</v>
      </c>
      <c r="G12" s="360">
        <v>53767.318261646586</v>
      </c>
      <c r="H12" s="427">
        <v>32294.420611795424</v>
      </c>
      <c r="I12" s="360">
        <v>57155.230748163303</v>
      </c>
      <c r="J12" s="427">
        <v>37964.94468951306</v>
      </c>
      <c r="K12" s="360">
        <v>60709.063508023559</v>
      </c>
      <c r="L12" s="427">
        <v>48761.513194063358</v>
      </c>
      <c r="M12" s="360">
        <v>79015.096356621798</v>
      </c>
    </row>
    <row r="13" spans="2:13" ht="25.5" customHeight="1">
      <c r="B13" s="199">
        <v>2.0099999999999998</v>
      </c>
      <c r="C13" s="199" t="s">
        <v>8</v>
      </c>
      <c r="D13" s="196">
        <v>8503.1080325407893</v>
      </c>
      <c r="E13" s="361">
        <v>15933.188097361517</v>
      </c>
      <c r="F13" s="196">
        <v>8640</v>
      </c>
      <c r="G13" s="361">
        <v>21704.707298544454</v>
      </c>
      <c r="H13" s="196">
        <v>6850.9113093583046</v>
      </c>
      <c r="I13" s="361">
        <v>17130.871668235679</v>
      </c>
      <c r="J13" s="196">
        <v>6616.0455785518807</v>
      </c>
      <c r="K13" s="361">
        <v>16831.404532777527</v>
      </c>
      <c r="L13" s="196">
        <v>11186.985524518062</v>
      </c>
      <c r="M13" s="361">
        <v>25516.972391241416</v>
      </c>
    </row>
    <row r="14" spans="2:13" ht="22.5" customHeight="1">
      <c r="B14" s="199"/>
      <c r="C14" s="200" t="s">
        <v>166</v>
      </c>
      <c r="D14" s="196">
        <v>7441.4126820224328</v>
      </c>
      <c r="E14" s="361">
        <v>6802.8449546932807</v>
      </c>
      <c r="F14" s="196">
        <v>7793.0000000000009</v>
      </c>
      <c r="G14" s="361">
        <v>9000.8429227197648</v>
      </c>
      <c r="H14" s="196">
        <v>5310.5884532666396</v>
      </c>
      <c r="I14" s="361">
        <v>4691.9375867870749</v>
      </c>
      <c r="J14" s="196">
        <v>3254.7601977212616</v>
      </c>
      <c r="K14" s="361">
        <v>1027.1085734957755</v>
      </c>
      <c r="L14" s="196">
        <v>10713.959384555536</v>
      </c>
      <c r="M14" s="361">
        <v>8445.8736603497127</v>
      </c>
    </row>
    <row r="15" spans="2:13" ht="27" customHeight="1">
      <c r="B15" s="199">
        <v>2.02</v>
      </c>
      <c r="C15" s="199" t="s">
        <v>9</v>
      </c>
      <c r="D15" s="196">
        <v>4800.4300000000012</v>
      </c>
      <c r="E15" s="361">
        <v>14522.736521172641</v>
      </c>
      <c r="F15" s="196">
        <v>5341.7983363981302</v>
      </c>
      <c r="G15" s="361">
        <v>17605.202412251576</v>
      </c>
      <c r="H15" s="196">
        <v>6219.3652005370595</v>
      </c>
      <c r="I15" s="361">
        <v>20506.026349114436</v>
      </c>
      <c r="J15" s="196">
        <v>7273.4660770355204</v>
      </c>
      <c r="K15" s="361">
        <v>23921.822906050871</v>
      </c>
      <c r="L15" s="196">
        <v>8570.5213803881616</v>
      </c>
      <c r="M15" s="361">
        <v>27960.338040352261</v>
      </c>
    </row>
    <row r="16" spans="2:13" ht="22.5" customHeight="1">
      <c r="B16" s="199">
        <v>2.0299999999999998</v>
      </c>
      <c r="C16" s="199" t="s">
        <v>57</v>
      </c>
      <c r="D16" s="196">
        <v>393.37132469949665</v>
      </c>
      <c r="E16" s="361">
        <v>1327.0108795943893</v>
      </c>
      <c r="F16" s="196">
        <v>442.95251542717682</v>
      </c>
      <c r="G16" s="361">
        <v>1378.4635499409726</v>
      </c>
      <c r="H16" s="196">
        <v>1154.4901330955845</v>
      </c>
      <c r="I16" s="361">
        <v>2978.6701099871202</v>
      </c>
      <c r="J16" s="196">
        <v>1784.1901840690102</v>
      </c>
      <c r="K16" s="361">
        <v>3485.9265222357731</v>
      </c>
      <c r="L16" s="196">
        <v>1940.6804445269809</v>
      </c>
      <c r="M16" s="361">
        <v>4389.6581291950333</v>
      </c>
    </row>
    <row r="17" spans="2:14" ht="22.5" customHeight="1">
      <c r="B17" s="199">
        <v>2.04</v>
      </c>
      <c r="C17" s="199" t="s">
        <v>203</v>
      </c>
      <c r="D17" s="196">
        <v>568.18089513046584</v>
      </c>
      <c r="E17" s="361">
        <v>680.34672402543254</v>
      </c>
      <c r="F17" s="196">
        <v>575.99999999999989</v>
      </c>
      <c r="G17" s="361">
        <v>895.8038771593541</v>
      </c>
      <c r="H17" s="196">
        <v>759.27679799129794</v>
      </c>
      <c r="I17" s="361">
        <v>1183.0829436192471</v>
      </c>
      <c r="J17" s="196">
        <v>800.51262517983014</v>
      </c>
      <c r="K17" s="361">
        <v>1304.635086435449</v>
      </c>
      <c r="L17" s="196">
        <v>895.46941802490107</v>
      </c>
      <c r="M17" s="361">
        <v>1415.2606130191427</v>
      </c>
      <c r="N17" s="354"/>
    </row>
    <row r="18" spans="2:14" s="197" customFormat="1" ht="22.5" customHeight="1">
      <c r="B18" s="431">
        <v>2.0499999999999998</v>
      </c>
      <c r="C18" s="431" t="s">
        <v>25</v>
      </c>
      <c r="D18" s="432">
        <v>10847.746563982677</v>
      </c>
      <c r="E18" s="433">
        <v>10641.091460815409</v>
      </c>
      <c r="F18" s="432">
        <v>13765.99999999992</v>
      </c>
      <c r="G18" s="433">
        <v>12183.141123750234</v>
      </c>
      <c r="H18" s="432">
        <v>17310.377170813179</v>
      </c>
      <c r="I18" s="433">
        <v>15356.579677206812</v>
      </c>
      <c r="J18" s="432">
        <v>21490.730224676819</v>
      </c>
      <c r="K18" s="433">
        <v>15165.27446052394</v>
      </c>
      <c r="L18" s="432">
        <v>26167.856426605249</v>
      </c>
      <c r="M18" s="433">
        <v>19732.867182813938</v>
      </c>
    </row>
    <row r="19" spans="2:14" s="197" customFormat="1" ht="22.5" customHeight="1">
      <c r="B19" s="199"/>
      <c r="C19" s="199"/>
      <c r="D19" s="196"/>
      <c r="E19" s="361"/>
      <c r="F19" s="196"/>
      <c r="G19" s="361"/>
      <c r="H19" s="196"/>
      <c r="I19" s="361"/>
      <c r="J19" s="196"/>
      <c r="K19" s="361"/>
      <c r="L19" s="196"/>
      <c r="M19" s="361"/>
    </row>
    <row r="20" spans="2:14" ht="22.5" customHeight="1">
      <c r="B20" s="193">
        <v>3</v>
      </c>
      <c r="C20" s="194" t="s">
        <v>149</v>
      </c>
      <c r="D20" s="427">
        <v>44963.802224312451</v>
      </c>
      <c r="E20" s="360">
        <v>48408.260839203773</v>
      </c>
      <c r="F20" s="427">
        <v>56248.116132293719</v>
      </c>
      <c r="G20" s="360">
        <v>56132.055570621502</v>
      </c>
      <c r="H20" s="427">
        <v>70159.167188834952</v>
      </c>
      <c r="I20" s="360">
        <v>71333.689207710631</v>
      </c>
      <c r="J20" s="427">
        <v>88946.297761302005</v>
      </c>
      <c r="K20" s="360">
        <v>92679.740847260211</v>
      </c>
      <c r="L20" s="427">
        <v>107404.40434932416</v>
      </c>
      <c r="M20" s="360">
        <v>108697.58916881947</v>
      </c>
    </row>
    <row r="21" spans="2:14" ht="31.5" customHeight="1">
      <c r="B21" s="201">
        <v>3.01</v>
      </c>
      <c r="C21" s="202" t="s">
        <v>59</v>
      </c>
      <c r="D21" s="196">
        <v>5221.9289933957443</v>
      </c>
      <c r="E21" s="361">
        <v>13117.626524888679</v>
      </c>
      <c r="F21" s="196">
        <v>6084.930752834247</v>
      </c>
      <c r="G21" s="361">
        <v>15920.644738669853</v>
      </c>
      <c r="H21" s="196">
        <v>7877.6075109227304</v>
      </c>
      <c r="I21" s="361">
        <v>20460.395863639911</v>
      </c>
      <c r="J21" s="196">
        <v>9984.7655789465334</v>
      </c>
      <c r="K21" s="361">
        <v>27890.541582897284</v>
      </c>
      <c r="L21" s="196">
        <v>12119.143698192429</v>
      </c>
      <c r="M21" s="361">
        <v>33383.342535353811</v>
      </c>
    </row>
    <row r="22" spans="2:14" ht="22.5" customHeight="1">
      <c r="B22" s="201">
        <v>3.02</v>
      </c>
      <c r="C22" s="202" t="s">
        <v>60</v>
      </c>
      <c r="D22" s="196">
        <v>5256.1941281046293</v>
      </c>
      <c r="E22" s="361">
        <v>4576.6346301910589</v>
      </c>
      <c r="F22" s="196">
        <v>6099.1102969297926</v>
      </c>
      <c r="G22" s="361">
        <v>4487.644071251686</v>
      </c>
      <c r="H22" s="196">
        <v>7500.3815210538796</v>
      </c>
      <c r="I22" s="361">
        <v>5780.7176004506064</v>
      </c>
      <c r="J22" s="196">
        <v>9288.9870961812594</v>
      </c>
      <c r="K22" s="361">
        <v>7260.7675185612379</v>
      </c>
      <c r="L22" s="196">
        <v>11142.294200575081</v>
      </c>
      <c r="M22" s="361">
        <v>9253.8876002019406</v>
      </c>
      <c r="N22" s="354"/>
    </row>
    <row r="23" spans="2:14" ht="24.95" customHeight="1">
      <c r="B23" s="201">
        <v>3.03</v>
      </c>
      <c r="C23" s="202" t="s">
        <v>61</v>
      </c>
      <c r="D23" s="196">
        <v>10149.017122830595</v>
      </c>
      <c r="E23" s="361">
        <v>6979.2679808855974</v>
      </c>
      <c r="F23" s="196">
        <v>13351.181388904421</v>
      </c>
      <c r="G23" s="361">
        <v>7717.698848801042</v>
      </c>
      <c r="H23" s="196">
        <v>16728.437124528857</v>
      </c>
      <c r="I23" s="361">
        <v>9949.8439321543701</v>
      </c>
      <c r="J23" s="196">
        <v>20767.786312387219</v>
      </c>
      <c r="K23" s="361">
        <v>13117.534951171805</v>
      </c>
      <c r="L23" s="196">
        <v>24558.218675866323</v>
      </c>
      <c r="M23" s="361">
        <v>17109.067435276749</v>
      </c>
    </row>
    <row r="24" spans="2:14" ht="24.95" customHeight="1">
      <c r="B24" s="201">
        <v>3.04</v>
      </c>
      <c r="C24" s="202" t="s">
        <v>158</v>
      </c>
      <c r="D24" s="196">
        <v>1571.5470388886117</v>
      </c>
      <c r="E24" s="361">
        <v>1876.0714349897769</v>
      </c>
      <c r="F24" s="196">
        <v>2441</v>
      </c>
      <c r="G24" s="361">
        <v>2781.5235727725881</v>
      </c>
      <c r="H24" s="196">
        <v>3460.2745373686312</v>
      </c>
      <c r="I24" s="361">
        <v>3658.1097885271738</v>
      </c>
      <c r="J24" s="196">
        <v>5137.4929173476894</v>
      </c>
      <c r="K24" s="361">
        <v>4304.8973966278882</v>
      </c>
      <c r="L24" s="196">
        <v>6831.7977198053304</v>
      </c>
      <c r="M24" s="361">
        <v>5040.4456046651694</v>
      </c>
    </row>
    <row r="25" spans="2:14" ht="24.95" customHeight="1">
      <c r="B25" s="201">
        <v>3.05</v>
      </c>
      <c r="C25" s="203" t="s">
        <v>159</v>
      </c>
      <c r="D25" s="196">
        <v>5884.8106845873035</v>
      </c>
      <c r="E25" s="361">
        <v>5953.1635141750421</v>
      </c>
      <c r="F25" s="196">
        <v>9115.2371951923651</v>
      </c>
      <c r="G25" s="361">
        <v>7195.0205590743008</v>
      </c>
      <c r="H25" s="196">
        <v>11481.295072950339</v>
      </c>
      <c r="I25" s="361">
        <v>9549.6389477224238</v>
      </c>
      <c r="J25" s="196">
        <v>14710.781448494639</v>
      </c>
      <c r="K25" s="361">
        <v>13519.080126686009</v>
      </c>
      <c r="L25" s="196">
        <v>16878.346296683645</v>
      </c>
      <c r="M25" s="361">
        <v>12017.907788765995</v>
      </c>
    </row>
    <row r="26" spans="2:14" ht="24.95" customHeight="1">
      <c r="B26" s="201">
        <v>3.06</v>
      </c>
      <c r="C26" s="203" t="s">
        <v>194</v>
      </c>
      <c r="D26" s="196"/>
      <c r="E26" s="361">
        <v>1145.0895162983625</v>
      </c>
      <c r="F26" s="196"/>
      <c r="G26" s="361">
        <v>1334.9063223735639</v>
      </c>
      <c r="H26" s="196"/>
      <c r="I26" s="361">
        <v>2174.265538565071</v>
      </c>
      <c r="J26" s="196"/>
      <c r="K26" s="361">
        <v>3470.0107489860252</v>
      </c>
      <c r="L26" s="196"/>
      <c r="M26" s="361">
        <v>4562.7369190153486</v>
      </c>
    </row>
    <row r="27" spans="2:14" ht="37.5" customHeight="1">
      <c r="B27" s="201">
        <v>3.07</v>
      </c>
      <c r="C27" s="203" t="s">
        <v>193</v>
      </c>
      <c r="D27" s="196">
        <v>3485.0460420861359</v>
      </c>
      <c r="E27" s="361">
        <v>1612.2970837660725</v>
      </c>
      <c r="F27" s="196">
        <v>3894</v>
      </c>
      <c r="G27" s="361">
        <v>2115.0769940490654</v>
      </c>
      <c r="H27" s="196">
        <v>5058.14655699386</v>
      </c>
      <c r="I27" s="361">
        <v>2664.3211878783268</v>
      </c>
      <c r="J27" s="196">
        <v>6324.6108381353488</v>
      </c>
      <c r="K27" s="361">
        <v>3115.2515488267504</v>
      </c>
      <c r="L27" s="196">
        <v>7888.91297387537</v>
      </c>
      <c r="M27" s="361">
        <v>3678.8668460509803</v>
      </c>
    </row>
    <row r="28" spans="2:14" ht="39" customHeight="1">
      <c r="B28" s="201">
        <v>3.08</v>
      </c>
      <c r="C28" s="203" t="s">
        <v>63</v>
      </c>
      <c r="D28" s="196">
        <v>5305.2859527172895</v>
      </c>
      <c r="E28" s="361">
        <v>4264.5444985858285</v>
      </c>
      <c r="F28" s="196">
        <v>5843.4056774019264</v>
      </c>
      <c r="G28" s="361">
        <v>4549.2307142553109</v>
      </c>
      <c r="H28" s="196">
        <v>6834.9029515012917</v>
      </c>
      <c r="I28" s="361">
        <v>5236.6084017376998</v>
      </c>
      <c r="J28" s="196">
        <v>8513.7413435983362</v>
      </c>
      <c r="K28" s="361">
        <v>6501.6652453797706</v>
      </c>
      <c r="L28" s="196">
        <v>10299.169590060925</v>
      </c>
      <c r="M28" s="361">
        <v>7846.0512101773584</v>
      </c>
    </row>
    <row r="29" spans="2:14" ht="22.5" customHeight="1">
      <c r="B29" s="201">
        <v>3.09</v>
      </c>
      <c r="C29" s="203" t="s">
        <v>7</v>
      </c>
      <c r="D29" s="196">
        <v>3247.7042587429219</v>
      </c>
      <c r="E29" s="361">
        <v>4693.0319436777954</v>
      </c>
      <c r="F29" s="196">
        <v>3883</v>
      </c>
      <c r="G29" s="361">
        <v>5189.4735106080916</v>
      </c>
      <c r="H29" s="196">
        <v>4758.0082353891603</v>
      </c>
      <c r="I29" s="361">
        <v>6279.4220073304587</v>
      </c>
      <c r="J29" s="196">
        <v>6269.6882993613417</v>
      </c>
      <c r="K29" s="361">
        <v>6897.521108575721</v>
      </c>
      <c r="L29" s="196">
        <v>8143.2728797651398</v>
      </c>
      <c r="M29" s="361">
        <v>8045.56988036045</v>
      </c>
    </row>
    <row r="30" spans="2:14" ht="22.5" customHeight="1">
      <c r="B30" s="201">
        <v>3.1</v>
      </c>
      <c r="C30" s="203" t="s">
        <v>157</v>
      </c>
      <c r="D30" s="196">
        <v>955.77935574824971</v>
      </c>
      <c r="E30" s="361">
        <v>2611.6480930888897</v>
      </c>
      <c r="F30" s="196">
        <v>1090.7621738200701</v>
      </c>
      <c r="G30" s="361">
        <v>3108.3950384654354</v>
      </c>
      <c r="H30" s="196">
        <v>1528.999999999995</v>
      </c>
      <c r="I30" s="361">
        <v>3437.9050285337253</v>
      </c>
      <c r="J30" s="196">
        <v>2206.0934880556774</v>
      </c>
      <c r="K30" s="361">
        <v>3977.2355986996918</v>
      </c>
      <c r="L30" s="196">
        <v>2922.072894798393</v>
      </c>
      <c r="M30" s="361">
        <v>4933.9659356817792</v>
      </c>
    </row>
    <row r="31" spans="2:14" ht="31.5">
      <c r="B31" s="201">
        <v>3.11</v>
      </c>
      <c r="C31" s="204" t="s">
        <v>93</v>
      </c>
      <c r="D31" s="196">
        <v>3886.4886472109647</v>
      </c>
      <c r="E31" s="361">
        <v>1578.8856186566807</v>
      </c>
      <c r="F31" s="196">
        <v>4445.4886472109001</v>
      </c>
      <c r="G31" s="361">
        <v>1732.441200300565</v>
      </c>
      <c r="H31" s="196">
        <v>4931.1136781262139</v>
      </c>
      <c r="I31" s="361">
        <v>2142.460911170856</v>
      </c>
      <c r="J31" s="196">
        <v>5742.3504387939593</v>
      </c>
      <c r="K31" s="361">
        <v>2625.2350208480334</v>
      </c>
      <c r="L31" s="196">
        <v>6621.1754197015498</v>
      </c>
      <c r="M31" s="361">
        <v>2825.7474132698926</v>
      </c>
    </row>
    <row r="32" spans="2:14">
      <c r="B32" s="201"/>
      <c r="C32" s="204"/>
      <c r="D32" s="196"/>
      <c r="E32" s="361"/>
      <c r="F32" s="196"/>
      <c r="G32" s="361"/>
      <c r="H32" s="196"/>
      <c r="I32" s="361"/>
      <c r="J32" s="196"/>
      <c r="K32" s="361"/>
      <c r="L32" s="196"/>
      <c r="M32" s="361"/>
    </row>
    <row r="33" spans="2:15" ht="36.75" customHeight="1">
      <c r="B33" s="201"/>
      <c r="C33" s="205" t="s">
        <v>160</v>
      </c>
      <c r="D33" s="196">
        <v>2918.9479852955483</v>
      </c>
      <c r="E33" s="361"/>
      <c r="F33" s="196">
        <v>4353.6719188658799</v>
      </c>
      <c r="G33" s="361"/>
      <c r="H33" s="196">
        <v>5469.1476394487145</v>
      </c>
      <c r="I33" s="361"/>
      <c r="J33" s="196">
        <v>6715.9240515292695</v>
      </c>
      <c r="K33" s="361"/>
      <c r="L33" s="196">
        <v>8136.9778633985088</v>
      </c>
      <c r="M33" s="361"/>
      <c r="N33" s="354"/>
      <c r="O33" s="354"/>
    </row>
    <row r="34" spans="2:15" ht="36.75" customHeight="1">
      <c r="B34" s="201"/>
      <c r="C34" s="205"/>
      <c r="D34" s="196"/>
      <c r="E34" s="361"/>
      <c r="F34" s="196"/>
      <c r="G34" s="361"/>
      <c r="H34" s="196"/>
      <c r="I34" s="361"/>
      <c r="J34" s="196"/>
      <c r="K34" s="361"/>
      <c r="L34" s="196"/>
      <c r="M34" s="361"/>
      <c r="N34" s="354"/>
      <c r="O34" s="354"/>
    </row>
    <row r="35" spans="2:15" s="197" customFormat="1" ht="31.5">
      <c r="B35" s="434">
        <v>4</v>
      </c>
      <c r="C35" s="435" t="s">
        <v>170</v>
      </c>
      <c r="D35" s="436">
        <v>87389.663962495892</v>
      </c>
      <c r="E35" s="437">
        <v>116802.14769858608</v>
      </c>
      <c r="F35" s="436">
        <v>103939.3951929858</v>
      </c>
      <c r="G35" s="438">
        <v>140985.41662003024</v>
      </c>
      <c r="H35" s="436">
        <v>123118.02226514743</v>
      </c>
      <c r="I35" s="437">
        <v>165014.63083245448</v>
      </c>
      <c r="J35" s="436">
        <v>149760.65435010381</v>
      </c>
      <c r="K35" s="437">
        <v>198505.2822864012</v>
      </c>
      <c r="L35" s="436">
        <v>183075.73237309582</v>
      </c>
      <c r="M35" s="437">
        <v>238267.07771333831</v>
      </c>
    </row>
    <row r="36" spans="2:15" ht="22.5" customHeight="1">
      <c r="B36" s="207"/>
      <c r="C36" s="205" t="s">
        <v>69</v>
      </c>
      <c r="D36" s="196">
        <v>6026.2223430321992</v>
      </c>
      <c r="E36" s="361">
        <v>6847.8618875921975</v>
      </c>
      <c r="F36" s="196">
        <v>9404</v>
      </c>
      <c r="G36" s="195">
        <v>14447.130483549872</v>
      </c>
      <c r="H36" s="196">
        <v>13839.34129903848</v>
      </c>
      <c r="I36" s="361">
        <v>15384.412556699013</v>
      </c>
      <c r="J36" s="196">
        <v>17592.794506539147</v>
      </c>
      <c r="K36" s="361">
        <v>16571.762372209898</v>
      </c>
      <c r="L36" s="196">
        <v>22838.236680043945</v>
      </c>
      <c r="M36" s="361">
        <v>18404.297015652352</v>
      </c>
    </row>
    <row r="37" spans="2:15" ht="37.5" customHeight="1">
      <c r="B37" s="193">
        <v>5</v>
      </c>
      <c r="C37" s="206" t="s">
        <v>169</v>
      </c>
      <c r="D37" s="429">
        <v>93415.886305528096</v>
      </c>
      <c r="E37" s="362">
        <v>123650.00958617828</v>
      </c>
      <c r="F37" s="428">
        <v>113343.3951929858</v>
      </c>
      <c r="G37" s="214">
        <v>155432.54710358012</v>
      </c>
      <c r="H37" s="429">
        <v>136957.36356418591</v>
      </c>
      <c r="I37" s="362">
        <v>180399.04338915349</v>
      </c>
      <c r="J37" s="428">
        <v>167353.44885664296</v>
      </c>
      <c r="K37" s="362">
        <v>215077.04465861109</v>
      </c>
      <c r="L37" s="428">
        <v>205913.96905313976</v>
      </c>
      <c r="M37" s="362">
        <v>256671.37472899066</v>
      </c>
    </row>
    <row r="38" spans="2:15" ht="3" customHeight="1">
      <c r="B38" s="208"/>
      <c r="C38" s="209"/>
      <c r="D38" s="210"/>
      <c r="E38" s="210"/>
      <c r="G38" s="211"/>
      <c r="H38" s="211"/>
      <c r="I38" s="211"/>
      <c r="J38" s="211"/>
      <c r="K38" s="211"/>
      <c r="L38" s="211"/>
      <c r="M38" s="211"/>
    </row>
    <row r="39" spans="2:15" ht="4.5" customHeight="1">
      <c r="B39" s="167"/>
      <c r="C39" s="188"/>
      <c r="D39" s="13"/>
      <c r="E39" s="13"/>
      <c r="F39" s="212"/>
      <c r="G39" s="358"/>
    </row>
    <row r="40" spans="2:15" ht="13.5" customHeight="1">
      <c r="B40" s="46" t="s">
        <v>183</v>
      </c>
      <c r="C40" s="188"/>
      <c r="D40" s="363"/>
      <c r="E40" s="363"/>
      <c r="F40" s="363"/>
      <c r="G40" s="363"/>
      <c r="H40" s="179"/>
    </row>
    <row r="41" spans="2:15" ht="12" customHeight="1">
      <c r="B41" s="176" t="s">
        <v>198</v>
      </c>
      <c r="D41" s="179"/>
      <c r="E41" s="179"/>
      <c r="F41" s="179"/>
      <c r="G41" s="179">
        <v>3</v>
      </c>
      <c r="H41" s="179"/>
    </row>
  </sheetData>
  <mergeCells count="5">
    <mergeCell ref="D3:E3"/>
    <mergeCell ref="F3:G3"/>
    <mergeCell ref="H3:I3"/>
    <mergeCell ref="J3:K3"/>
    <mergeCell ref="L3:M3"/>
  </mergeCells>
  <printOptions horizontalCentered="1"/>
  <pageMargins left="0.25" right="0" top="0.75" bottom="0.75" header="0.3" footer="0.3"/>
  <pageSetup paperSize="9" scale="59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zoomScale="60" zoomScaleNormal="60" workbookViewId="0">
      <selection activeCell="Q25" sqref="Q25"/>
    </sheetView>
  </sheetViews>
  <sheetFormatPr defaultColWidth="9.140625" defaultRowHeight="15.75"/>
  <cols>
    <col min="1" max="1" width="0.7109375" style="176" customWidth="1"/>
    <col min="2" max="2" width="5.7109375" style="176" customWidth="1"/>
    <col min="3" max="3" width="43.28515625" style="213" customWidth="1"/>
    <col min="4" max="4" width="13.42578125" style="176" customWidth="1"/>
    <col min="5" max="5" width="13" style="176" bestFit="1" customWidth="1"/>
    <col min="6" max="6" width="13.140625" style="176" customWidth="1"/>
    <col min="7" max="7" width="13" style="176" bestFit="1" customWidth="1"/>
    <col min="8" max="8" width="13.28515625" style="176" customWidth="1"/>
    <col min="9" max="13" width="13" style="176" bestFit="1" customWidth="1"/>
    <col min="14" max="14" width="10.7109375" style="176" bestFit="1" customWidth="1"/>
    <col min="15" max="16384" width="9.140625" style="176"/>
  </cols>
  <sheetData>
    <row r="1" spans="1:13">
      <c r="B1" s="167"/>
      <c r="C1" s="188"/>
      <c r="D1" s="189"/>
      <c r="E1" s="189"/>
    </row>
    <row r="2" spans="1:13" ht="18.75">
      <c r="B2" s="366" t="s">
        <v>195</v>
      </c>
      <c r="C2" s="242"/>
      <c r="D2" s="243"/>
      <c r="E2" s="243"/>
      <c r="F2" s="299"/>
      <c r="G2" s="299"/>
      <c r="H2" s="299"/>
      <c r="I2" s="299"/>
      <c r="J2" s="299"/>
      <c r="K2" s="299"/>
      <c r="L2" s="299"/>
      <c r="M2" s="299"/>
    </row>
    <row r="3" spans="1:13" ht="24.75" customHeight="1">
      <c r="B3" s="217"/>
      <c r="C3" s="216"/>
      <c r="D3" s="486">
        <v>2013</v>
      </c>
      <c r="E3" s="486"/>
      <c r="F3" s="486">
        <v>2014</v>
      </c>
      <c r="G3" s="486"/>
      <c r="H3" s="487">
        <v>2015</v>
      </c>
      <c r="I3" s="487"/>
      <c r="J3" s="487">
        <v>2016</v>
      </c>
      <c r="K3" s="487"/>
      <c r="L3" s="487">
        <v>2017</v>
      </c>
      <c r="M3" s="487"/>
    </row>
    <row r="4" spans="1:13" ht="26.25" customHeight="1">
      <c r="B4" s="221"/>
      <c r="C4" s="221"/>
      <c r="D4" s="222" t="s">
        <v>191</v>
      </c>
      <c r="E4" s="367" t="s">
        <v>192</v>
      </c>
      <c r="F4" s="223" t="s">
        <v>191</v>
      </c>
      <c r="G4" s="367" t="s">
        <v>192</v>
      </c>
      <c r="H4" s="223" t="s">
        <v>191</v>
      </c>
      <c r="I4" s="367" t="s">
        <v>192</v>
      </c>
      <c r="J4" s="222" t="s">
        <v>191</v>
      </c>
      <c r="K4" s="367" t="s">
        <v>192</v>
      </c>
      <c r="L4" s="222" t="s">
        <v>191</v>
      </c>
      <c r="M4" s="367" t="s">
        <v>192</v>
      </c>
    </row>
    <row r="5" spans="1:13" s="197" customFormat="1" ht="22.5" customHeight="1">
      <c r="B5" s="238">
        <v>1</v>
      </c>
      <c r="C5" s="368" t="s">
        <v>26</v>
      </c>
      <c r="D5" s="369">
        <v>20231.972907125572</v>
      </c>
      <c r="E5" s="370">
        <v>25289.513176412904</v>
      </c>
      <c r="F5" s="369">
        <v>23278.200127732736</v>
      </c>
      <c r="G5" s="370">
        <v>31086.042787762155</v>
      </c>
      <c r="H5" s="369">
        <v>26133.582103965771</v>
      </c>
      <c r="I5" s="370">
        <v>36525.710876580553</v>
      </c>
      <c r="J5" s="369">
        <v>29565.335950818018</v>
      </c>
      <c r="K5" s="370">
        <v>45116.477931117406</v>
      </c>
      <c r="L5" s="369">
        <v>35046.792693106785</v>
      </c>
      <c r="M5" s="370">
        <v>50554.392187897058</v>
      </c>
    </row>
    <row r="6" spans="1:13" s="197" customFormat="1" ht="29.25" customHeight="1">
      <c r="B6" s="238">
        <v>2</v>
      </c>
      <c r="C6" s="368" t="s">
        <v>27</v>
      </c>
      <c r="D6" s="369">
        <v>25112.836816353429</v>
      </c>
      <c r="E6" s="370">
        <v>43104.373682969388</v>
      </c>
      <c r="F6" s="369">
        <v>28766.750851825225</v>
      </c>
      <c r="G6" s="370">
        <v>53767.318261646586</v>
      </c>
      <c r="H6" s="369">
        <v>32294.420611795424</v>
      </c>
      <c r="I6" s="370">
        <v>57155.230748163303</v>
      </c>
      <c r="J6" s="369">
        <v>37964.94468951306</v>
      </c>
      <c r="K6" s="370">
        <v>60709.063508023559</v>
      </c>
      <c r="L6" s="369">
        <v>48761.513194063358</v>
      </c>
      <c r="M6" s="370">
        <v>79015.096356621798</v>
      </c>
    </row>
    <row r="7" spans="1:13" ht="30" customHeight="1">
      <c r="B7" s="238">
        <v>3</v>
      </c>
      <c r="C7" s="368" t="s">
        <v>149</v>
      </c>
      <c r="D7" s="369">
        <v>44963.802224312451</v>
      </c>
      <c r="E7" s="370">
        <v>48408.260839203773</v>
      </c>
      <c r="F7" s="369">
        <v>56248.116132293719</v>
      </c>
      <c r="G7" s="370">
        <v>56132.055570621502</v>
      </c>
      <c r="H7" s="369">
        <v>70159.167188834952</v>
      </c>
      <c r="I7" s="370">
        <v>71333.689207710631</v>
      </c>
      <c r="J7" s="369">
        <v>88946.297761302005</v>
      </c>
      <c r="K7" s="370">
        <v>92679.740847260211</v>
      </c>
      <c r="L7" s="369">
        <v>107404.40434932416</v>
      </c>
      <c r="M7" s="370">
        <v>108697.58916881947</v>
      </c>
    </row>
    <row r="8" spans="1:13" ht="42.75" customHeight="1">
      <c r="B8" s="238">
        <v>4</v>
      </c>
      <c r="C8" s="371" t="s">
        <v>169</v>
      </c>
      <c r="D8" s="369">
        <v>93415.886305528096</v>
      </c>
      <c r="E8" s="370">
        <v>123650.00958617828</v>
      </c>
      <c r="F8" s="369">
        <v>113343.3951929858</v>
      </c>
      <c r="G8" s="370">
        <v>155432.54710358012</v>
      </c>
      <c r="H8" s="369">
        <v>136957.36356418591</v>
      </c>
      <c r="I8" s="370">
        <v>180399.04338915349</v>
      </c>
      <c r="J8" s="369">
        <v>167353.44885664296</v>
      </c>
      <c r="K8" s="370">
        <v>215077.04465861109</v>
      </c>
      <c r="L8" s="369">
        <v>205913.96905313976</v>
      </c>
      <c r="M8" s="370">
        <v>256671.37472899066</v>
      </c>
    </row>
    <row r="9" spans="1:13" ht="3" customHeight="1">
      <c r="B9" s="208"/>
      <c r="C9" s="209"/>
      <c r="D9" s="210"/>
      <c r="E9" s="210"/>
      <c r="G9" s="211"/>
      <c r="H9" s="211"/>
      <c r="I9" s="211"/>
      <c r="J9" s="211"/>
      <c r="K9" s="211"/>
      <c r="L9" s="211"/>
      <c r="M9" s="211"/>
    </row>
    <row r="10" spans="1:13" ht="4.5" customHeight="1">
      <c r="B10" s="167"/>
      <c r="C10" s="188"/>
      <c r="D10" s="13"/>
      <c r="E10" s="13"/>
      <c r="F10" s="212"/>
      <c r="G10" s="358"/>
    </row>
    <row r="11" spans="1:13" ht="13.5" customHeight="1">
      <c r="B11" s="46" t="s">
        <v>183</v>
      </c>
      <c r="C11" s="188"/>
      <c r="D11" s="363"/>
      <c r="E11" s="363"/>
      <c r="F11" s="363"/>
      <c r="G11" s="363"/>
    </row>
    <row r="13" spans="1:13" s="219" customFormat="1" ht="38.25" customHeight="1">
      <c r="B13" s="366" t="s">
        <v>196</v>
      </c>
      <c r="C13" s="372"/>
      <c r="D13" s="299"/>
      <c r="E13" s="299"/>
      <c r="F13" s="299"/>
      <c r="G13" s="299"/>
      <c r="H13" s="299"/>
    </row>
    <row r="14" spans="1:13" s="219" customFormat="1" ht="28.5" customHeight="1">
      <c r="A14" s="299"/>
      <c r="B14" s="366"/>
      <c r="C14" s="373"/>
      <c r="D14" s="378">
        <v>2013</v>
      </c>
      <c r="E14" s="378">
        <v>2014</v>
      </c>
      <c r="F14" s="378">
        <v>2015</v>
      </c>
      <c r="G14" s="378">
        <v>2016</v>
      </c>
      <c r="H14" s="378">
        <v>2017</v>
      </c>
    </row>
    <row r="15" spans="1:13" s="219" customFormat="1" ht="38.25" customHeight="1">
      <c r="B15" s="238">
        <v>1</v>
      </c>
      <c r="C15" s="368" t="s">
        <v>26</v>
      </c>
      <c r="D15" s="376">
        <f>E5/D5-1</f>
        <v>0.24997761179811073</v>
      </c>
      <c r="E15" s="376">
        <f>G5/F5-1</f>
        <v>0.33541436267348956</v>
      </c>
      <c r="F15" s="376">
        <f>I5/H5-1</f>
        <v>0.39765420336455803</v>
      </c>
      <c r="G15" s="376">
        <f>K5/J5-1</f>
        <v>0.52599239887443638</v>
      </c>
      <c r="H15" s="376">
        <f>M5/L5-1</f>
        <v>0.44248270107296861</v>
      </c>
    </row>
    <row r="16" spans="1:13" s="219" customFormat="1" ht="38.25" customHeight="1">
      <c r="B16" s="238">
        <v>2</v>
      </c>
      <c r="C16" s="368" t="s">
        <v>27</v>
      </c>
      <c r="D16" s="376">
        <f>E6/D6-1</f>
        <v>0.71642789694312459</v>
      </c>
      <c r="E16" s="376">
        <f>G6/F6-1</f>
        <v>0.86907859488883132</v>
      </c>
      <c r="F16" s="376">
        <f>I6/H6-1</f>
        <v>0.76981749990856185</v>
      </c>
      <c r="G16" s="376">
        <f>K6/J6-1</f>
        <v>0.59908210072522605</v>
      </c>
      <c r="H16" s="376">
        <f>M6/L6-1</f>
        <v>0.62043979320645382</v>
      </c>
    </row>
    <row r="17" spans="2:8" s="219" customFormat="1" ht="38.25" customHeight="1">
      <c r="B17" s="238">
        <v>3</v>
      </c>
      <c r="C17" s="368" t="s">
        <v>149</v>
      </c>
      <c r="D17" s="376">
        <f>E7/D7-1</f>
        <v>7.6605145572606004E-2</v>
      </c>
      <c r="E17" s="376">
        <f>G7/F7-1</f>
        <v>-2.0633679783914616E-3</v>
      </c>
      <c r="F17" s="376">
        <f>I7/H7-1</f>
        <v>1.6740820422147085E-2</v>
      </c>
      <c r="G17" s="376">
        <f>K7/J7-1</f>
        <v>4.197412573570336E-2</v>
      </c>
      <c r="H17" s="376">
        <f>M7/L7-1</f>
        <v>1.2040333237073986E-2</v>
      </c>
    </row>
    <row r="18" spans="2:8" s="219" customFormat="1" ht="38.25" customHeight="1">
      <c r="B18" s="374">
        <v>4</v>
      </c>
      <c r="C18" s="375" t="s">
        <v>169</v>
      </c>
      <c r="D18" s="377">
        <f>E8/D8-1</f>
        <v>0.3236507672984632</v>
      </c>
      <c r="E18" s="377">
        <f>G8/F8-1</f>
        <v>0.37134190165144254</v>
      </c>
      <c r="F18" s="377">
        <f>I8/H8-1</f>
        <v>0.31719126810299891</v>
      </c>
      <c r="G18" s="377">
        <f>K8/J8-1</f>
        <v>0.2851664912077716</v>
      </c>
      <c r="H18" s="377">
        <f>M8/L8-1</f>
        <v>0.24649811719549741</v>
      </c>
    </row>
    <row r="19" spans="2:8">
      <c r="B19" s="364"/>
      <c r="C19" s="365"/>
    </row>
  </sheetData>
  <mergeCells count="5">
    <mergeCell ref="D3:E3"/>
    <mergeCell ref="F3:G3"/>
    <mergeCell ref="H3:I3"/>
    <mergeCell ref="J3:K3"/>
    <mergeCell ref="L3:M3"/>
  </mergeCells>
  <printOptions horizontalCentered="1"/>
  <pageMargins left="0.25" right="0.17" top="0.75" bottom="0.75" header="0.3" footer="0.3"/>
  <pageSetup paperSize="9" scale="79" orientation="landscape" r:id="rId1"/>
  <headerFooter>
    <oddFooter xml:space="preserve">&amp;R   4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4"/>
  <sheetViews>
    <sheetView topLeftCell="A25" zoomScaleNormal="100" workbookViewId="0">
      <selection activeCell="F41" sqref="F41"/>
    </sheetView>
  </sheetViews>
  <sheetFormatPr defaultColWidth="9.140625" defaultRowHeight="18.75"/>
  <cols>
    <col min="1" max="1" width="0.85546875" style="219" customWidth="1"/>
    <col min="2" max="2" width="7" style="217" customWidth="1"/>
    <col min="3" max="3" width="37.28515625" style="216" customWidth="1"/>
    <col min="4" max="4" width="12.85546875" style="217" bestFit="1" customWidth="1"/>
    <col min="5" max="5" width="11.28515625" style="217" customWidth="1"/>
    <col min="6" max="7" width="12.85546875" style="219" bestFit="1" customWidth="1"/>
    <col min="8" max="13" width="10.42578125" style="187" customWidth="1"/>
    <col min="14" max="16384" width="9.140625" style="219"/>
  </cols>
  <sheetData>
    <row r="1" spans="2:13">
      <c r="B1" s="215"/>
      <c r="D1" s="218"/>
      <c r="E1" s="218"/>
    </row>
    <row r="2" spans="2:13">
      <c r="B2" s="220" t="s">
        <v>168</v>
      </c>
    </row>
    <row r="3" spans="2:13" ht="21.75" customHeight="1">
      <c r="D3" s="489">
        <v>2013</v>
      </c>
      <c r="E3" s="489"/>
      <c r="F3" s="489">
        <v>2014</v>
      </c>
      <c r="G3" s="489"/>
      <c r="H3" s="488">
        <v>2015</v>
      </c>
      <c r="I3" s="488"/>
      <c r="J3" s="488">
        <v>2016</v>
      </c>
      <c r="K3" s="488"/>
      <c r="L3" s="488">
        <v>2017</v>
      </c>
      <c r="M3" s="488"/>
    </row>
    <row r="4" spans="2:13" ht="25.5" customHeight="1">
      <c r="B4" s="221"/>
      <c r="C4" s="221"/>
      <c r="D4" s="222" t="s">
        <v>191</v>
      </c>
      <c r="E4" s="383" t="s">
        <v>192</v>
      </c>
      <c r="F4" s="223" t="s">
        <v>191</v>
      </c>
      <c r="G4" s="383" t="s">
        <v>192</v>
      </c>
      <c r="H4" s="222" t="s">
        <v>191</v>
      </c>
      <c r="I4" s="383" t="s">
        <v>192</v>
      </c>
      <c r="J4" s="222" t="s">
        <v>191</v>
      </c>
      <c r="K4" s="383" t="s">
        <v>192</v>
      </c>
      <c r="L4" s="350" t="s">
        <v>191</v>
      </c>
      <c r="M4" s="384" t="s">
        <v>192</v>
      </c>
    </row>
    <row r="5" spans="2:13" s="389" customFormat="1" ht="22.5" customHeight="1">
      <c r="B5" s="385">
        <v>1</v>
      </c>
      <c r="C5" s="386" t="s">
        <v>26</v>
      </c>
      <c r="D5" s="387">
        <v>22.403149013985434</v>
      </c>
      <c r="E5" s="388">
        <v>21.651582333634643</v>
      </c>
      <c r="F5" s="387">
        <v>21.495558994270237</v>
      </c>
      <c r="G5" s="388">
        <v>22.049119357885179</v>
      </c>
      <c r="H5" s="387">
        <v>20.323631139370512</v>
      </c>
      <c r="I5" s="388">
        <v>22.134831737233331</v>
      </c>
      <c r="J5" s="387">
        <v>18.894416182166122</v>
      </c>
      <c r="K5" s="388">
        <v>22.728099429628205</v>
      </c>
      <c r="L5" s="387">
        <v>18.328694075702636</v>
      </c>
      <c r="M5" s="388">
        <v>21.217531466399059</v>
      </c>
    </row>
    <row r="6" spans="2:13" s="393" customFormat="1" ht="22.5" customHeight="1">
      <c r="B6" s="390">
        <v>1.01</v>
      </c>
      <c r="C6" s="390" t="s">
        <v>65</v>
      </c>
      <c r="D6" s="391">
        <v>17.430846602696775</v>
      </c>
      <c r="E6" s="392">
        <v>14.607307130285907</v>
      </c>
      <c r="F6" s="391">
        <v>16.754535155292789</v>
      </c>
      <c r="G6" s="392">
        <v>14.637777977593402</v>
      </c>
      <c r="H6" s="391">
        <v>15.684266853923845</v>
      </c>
      <c r="I6" s="392">
        <v>14.834633715711988</v>
      </c>
      <c r="J6" s="391">
        <v>14.454517297134736</v>
      </c>
      <c r="K6" s="392">
        <v>16.22615077477402</v>
      </c>
      <c r="L6" s="391">
        <v>14.164078558829473</v>
      </c>
      <c r="M6" s="392">
        <v>15.360358411035369</v>
      </c>
    </row>
    <row r="7" spans="2:13" s="393" customFormat="1" ht="22.5" customHeight="1">
      <c r="B7" s="390"/>
      <c r="C7" s="394" t="s">
        <v>94</v>
      </c>
      <c r="D7" s="391">
        <v>2.1938754687594293</v>
      </c>
      <c r="E7" s="392">
        <v>1.6954590810660346</v>
      </c>
      <c r="F7" s="391">
        <v>2.2245191352017373</v>
      </c>
      <c r="G7" s="392">
        <v>2.3078331330119539</v>
      </c>
      <c r="H7" s="391">
        <v>1.8430455310080247</v>
      </c>
      <c r="I7" s="392">
        <v>2.2093794340663746</v>
      </c>
      <c r="J7" s="391">
        <v>1.670847731904709</v>
      </c>
      <c r="K7" s="392">
        <v>1.9313967358452744</v>
      </c>
      <c r="L7" s="391">
        <v>1.7555964181366674</v>
      </c>
      <c r="M7" s="392">
        <v>1.7568856092809928</v>
      </c>
    </row>
    <row r="8" spans="2:13" s="393" customFormat="1" ht="22.5" customHeight="1">
      <c r="B8" s="390">
        <v>1.02</v>
      </c>
      <c r="C8" s="390" t="s">
        <v>66</v>
      </c>
      <c r="D8" s="391">
        <v>1.3541820435058325</v>
      </c>
      <c r="E8" s="392">
        <v>3.7277239632353498</v>
      </c>
      <c r="F8" s="391">
        <v>1.2168775861423264</v>
      </c>
      <c r="G8" s="392">
        <v>3.9523050240366548</v>
      </c>
      <c r="H8" s="391">
        <v>1.2119551716235026</v>
      </c>
      <c r="I8" s="392">
        <v>3.6674212131882129</v>
      </c>
      <c r="J8" s="391">
        <v>1.1710164413511324</v>
      </c>
      <c r="K8" s="392">
        <v>3.286562550636063</v>
      </c>
      <c r="L8" s="391">
        <v>1.1084233713419669</v>
      </c>
      <c r="M8" s="392">
        <v>2.979975752161681</v>
      </c>
    </row>
    <row r="9" spans="2:13" s="393" customFormat="1" ht="22.5" customHeight="1">
      <c r="B9" s="390">
        <v>1.03</v>
      </c>
      <c r="C9" s="390" t="s">
        <v>67</v>
      </c>
      <c r="D9" s="391">
        <v>2.2353739761747469</v>
      </c>
      <c r="E9" s="392">
        <v>1.7531078762114609</v>
      </c>
      <c r="F9" s="391">
        <v>2.343091884249394</v>
      </c>
      <c r="G9" s="392">
        <v>2.0511212148857392</v>
      </c>
      <c r="H9" s="391">
        <v>2.2743809536366815</v>
      </c>
      <c r="I9" s="392">
        <v>2.0940172094754699</v>
      </c>
      <c r="J9" s="391">
        <v>2.1228408358534727</v>
      </c>
      <c r="K9" s="392">
        <v>1.7840875248813348</v>
      </c>
      <c r="L9" s="391">
        <v>1.8945085460261777</v>
      </c>
      <c r="M9" s="392">
        <v>1.7018572906844986</v>
      </c>
    </row>
    <row r="10" spans="2:13" s="393" customFormat="1" ht="22.5" customHeight="1">
      <c r="B10" s="390">
        <v>1.04</v>
      </c>
      <c r="C10" s="390" t="s">
        <v>68</v>
      </c>
      <c r="D10" s="391">
        <v>1.3827463916080811</v>
      </c>
      <c r="E10" s="392">
        <v>1.5634433639019223</v>
      </c>
      <c r="F10" s="391">
        <v>1.1810543685857295</v>
      </c>
      <c r="G10" s="392">
        <v>1.407915141369382</v>
      </c>
      <c r="H10" s="391">
        <v>1.1530281601864834</v>
      </c>
      <c r="I10" s="392">
        <v>1.538759598857663</v>
      </c>
      <c r="J10" s="391">
        <v>1.1460416078267817</v>
      </c>
      <c r="K10" s="392">
        <v>1.4312985793367881</v>
      </c>
      <c r="L10" s="391">
        <v>1.1616835995050196</v>
      </c>
      <c r="M10" s="392">
        <v>1.1753400125175111</v>
      </c>
    </row>
    <row r="11" spans="2:13" s="393" customFormat="1" ht="10.5" customHeight="1">
      <c r="B11" s="405"/>
      <c r="C11" s="405"/>
      <c r="D11" s="392"/>
      <c r="E11" s="392"/>
      <c r="F11" s="392"/>
      <c r="G11" s="392"/>
      <c r="H11" s="392"/>
      <c r="I11" s="392"/>
      <c r="J11" s="392"/>
      <c r="K11" s="392"/>
      <c r="L11" s="392"/>
      <c r="M11" s="392"/>
    </row>
    <row r="12" spans="2:13" s="393" customFormat="1" ht="16.5" customHeight="1">
      <c r="B12" s="390"/>
      <c r="C12" s="390"/>
      <c r="D12" s="391"/>
      <c r="E12" s="392"/>
      <c r="F12" s="391"/>
      <c r="G12" s="392"/>
      <c r="H12" s="391"/>
      <c r="I12" s="392"/>
      <c r="J12" s="391"/>
      <c r="K12" s="392"/>
      <c r="L12" s="391"/>
      <c r="M12" s="392"/>
    </row>
    <row r="13" spans="2:13" s="389" customFormat="1" ht="22.5" customHeight="1">
      <c r="B13" s="385">
        <v>2</v>
      </c>
      <c r="C13" s="386" t="s">
        <v>27</v>
      </c>
      <c r="D13" s="387">
        <v>27.807798475378494</v>
      </c>
      <c r="E13" s="388">
        <v>36.903750943178224</v>
      </c>
      <c r="F13" s="387">
        <v>26.56379731318642</v>
      </c>
      <c r="G13" s="388">
        <v>38.136794251957895</v>
      </c>
      <c r="H13" s="387">
        <v>25.114807827060755</v>
      </c>
      <c r="I13" s="388">
        <v>34.636462512342405</v>
      </c>
      <c r="J13" s="387">
        <v>24.262381678660759</v>
      </c>
      <c r="K13" s="388">
        <v>30.583097239917876</v>
      </c>
      <c r="L13" s="387">
        <v>25.501188249334731</v>
      </c>
      <c r="M13" s="388">
        <v>33.162406285809112</v>
      </c>
    </row>
    <row r="14" spans="2:13" s="395" customFormat="1" ht="22.5" customHeight="1">
      <c r="B14" s="390">
        <v>2.0099999999999998</v>
      </c>
      <c r="C14" s="390" t="s">
        <v>8</v>
      </c>
      <c r="D14" s="391">
        <v>9.4156114784009119</v>
      </c>
      <c r="E14" s="392">
        <v>13.641177333894513</v>
      </c>
      <c r="F14" s="391">
        <v>7.9783500739489464</v>
      </c>
      <c r="G14" s="392">
        <v>15.3950017093192</v>
      </c>
      <c r="H14" s="391">
        <v>5.3278342733892226</v>
      </c>
      <c r="I14" s="392">
        <v>10.381425926789058</v>
      </c>
      <c r="J14" s="391">
        <v>4.228137939960753</v>
      </c>
      <c r="K14" s="392">
        <v>8.4790713571507705</v>
      </c>
      <c r="L14" s="391">
        <v>5.8505449301366292</v>
      </c>
      <c r="M14" s="392">
        <v>10.709399148270563</v>
      </c>
    </row>
    <row r="15" spans="2:13" s="395" customFormat="1" ht="22.5" customHeight="1">
      <c r="B15" s="390"/>
      <c r="C15" s="394" t="s">
        <v>189</v>
      </c>
      <c r="D15" s="391">
        <v>8.2399812393577783</v>
      </c>
      <c r="E15" s="392">
        <v>5.8242464618444947</v>
      </c>
      <c r="F15" s="391">
        <v>7.1962132090606641</v>
      </c>
      <c r="G15" s="392">
        <v>6.3842368512325889</v>
      </c>
      <c r="H15" s="391">
        <v>4.1299520451432077</v>
      </c>
      <c r="I15" s="392">
        <v>2.8433464130528976</v>
      </c>
      <c r="J15" s="391">
        <v>2.0800302709630909</v>
      </c>
      <c r="K15" s="392">
        <v>0.51742128051477987</v>
      </c>
      <c r="L15" s="391">
        <v>5.6031627663790626</v>
      </c>
      <c r="M15" s="392">
        <v>3.5447086275641628</v>
      </c>
    </row>
    <row r="16" spans="2:13" s="395" customFormat="1" ht="22.5" customHeight="1">
      <c r="B16" s="390">
        <v>2.02</v>
      </c>
      <c r="C16" s="390" t="s">
        <v>9</v>
      </c>
      <c r="D16" s="391">
        <v>5.3155838590179982</v>
      </c>
      <c r="E16" s="392">
        <v>12.433621133961772</v>
      </c>
      <c r="F16" s="391">
        <v>4.9327242074331457</v>
      </c>
      <c r="G16" s="392">
        <v>12.487250691821092</v>
      </c>
      <c r="H16" s="391">
        <v>4.8366918761424254</v>
      </c>
      <c r="I16" s="392">
        <v>12.426792852044114</v>
      </c>
      <c r="J16" s="391">
        <v>4.6482778134159473</v>
      </c>
      <c r="K16" s="392">
        <v>12.050975485648152</v>
      </c>
      <c r="L16" s="391">
        <v>4.4821923029008017</v>
      </c>
      <c r="M16" s="392">
        <v>11.734872609631635</v>
      </c>
    </row>
    <row r="17" spans="2:13" s="395" customFormat="1" ht="22.5" customHeight="1">
      <c r="B17" s="390">
        <v>2.0299999999999998</v>
      </c>
      <c r="C17" s="390" t="s">
        <v>57</v>
      </c>
      <c r="D17" s="391">
        <v>0.43558561715787375</v>
      </c>
      <c r="E17" s="392">
        <v>1.1361185609521571</v>
      </c>
      <c r="F17" s="391">
        <v>0.40903127710813519</v>
      </c>
      <c r="G17" s="392">
        <v>0.97773484874401539</v>
      </c>
      <c r="H17" s="391">
        <v>0.89782684691804471</v>
      </c>
      <c r="I17" s="392">
        <v>1.8050945512895007</v>
      </c>
      <c r="J17" s="391">
        <v>1.140228270770004</v>
      </c>
      <c r="K17" s="392">
        <v>1.7560875368577433</v>
      </c>
      <c r="L17" s="391">
        <v>1.0149327636885239</v>
      </c>
      <c r="M17" s="392">
        <v>1.8423267584102738</v>
      </c>
    </row>
    <row r="18" spans="2:13" s="395" customFormat="1" ht="22.5" customHeight="1">
      <c r="B18" s="390">
        <v>2.04</v>
      </c>
      <c r="C18" s="390" t="s">
        <v>58</v>
      </c>
      <c r="D18" s="391">
        <v>0.62915472054751365</v>
      </c>
      <c r="E18" s="392">
        <v>0.58247792307818014</v>
      </c>
      <c r="F18" s="391">
        <v>0.53189000492992966</v>
      </c>
      <c r="G18" s="392">
        <v>0.63538761570896007</v>
      </c>
      <c r="H18" s="391">
        <v>0.59047632711306663</v>
      </c>
      <c r="I18" s="392">
        <v>0.71695639207924267</v>
      </c>
      <c r="J18" s="391">
        <v>0.51158622802010056</v>
      </c>
      <c r="K18" s="392">
        <v>0.65722940538838459</v>
      </c>
      <c r="L18" s="391">
        <v>0.46831061435056964</v>
      </c>
      <c r="M18" s="392">
        <v>0.59398076587058246</v>
      </c>
    </row>
    <row r="19" spans="2:13" s="389" customFormat="1" ht="22.5" customHeight="1">
      <c r="B19" s="390">
        <v>2.0499999999999998</v>
      </c>
      <c r="C19" s="390" t="s">
        <v>25</v>
      </c>
      <c r="D19" s="391">
        <v>12.011862800254196</v>
      </c>
      <c r="E19" s="392">
        <v>9.1103559912916072</v>
      </c>
      <c r="F19" s="391">
        <v>12.711801749766268</v>
      </c>
      <c r="G19" s="392">
        <v>8.64141938636463</v>
      </c>
      <c r="H19" s="391">
        <v>13.461978503497999</v>
      </c>
      <c r="I19" s="392">
        <v>9.3061927901404822</v>
      </c>
      <c r="J19" s="391">
        <v>13.734151426493954</v>
      </c>
      <c r="K19" s="392">
        <v>7.6397334548728297</v>
      </c>
      <c r="L19" s="391">
        <v>13.685207638258207</v>
      </c>
      <c r="M19" s="392">
        <v>8.2818270036260575</v>
      </c>
    </row>
    <row r="20" spans="2:13" s="406" customFormat="1" ht="12" customHeight="1">
      <c r="B20" s="405"/>
      <c r="C20" s="405"/>
      <c r="D20" s="392"/>
      <c r="E20" s="392"/>
      <c r="F20" s="392"/>
      <c r="G20" s="392"/>
      <c r="H20" s="392"/>
      <c r="I20" s="392"/>
      <c r="J20" s="392"/>
      <c r="K20" s="392"/>
      <c r="L20" s="392"/>
      <c r="M20" s="392"/>
    </row>
    <row r="21" spans="2:13" s="389" customFormat="1" ht="12" customHeight="1">
      <c r="B21" s="390"/>
      <c r="C21" s="390"/>
      <c r="D21" s="391"/>
      <c r="E21" s="392"/>
      <c r="F21" s="391"/>
      <c r="G21" s="392"/>
      <c r="H21" s="391"/>
      <c r="I21" s="392"/>
      <c r="J21" s="391"/>
      <c r="K21" s="392"/>
      <c r="L21" s="391"/>
      <c r="M21" s="392"/>
    </row>
    <row r="22" spans="2:13" s="395" customFormat="1" ht="22.5" customHeight="1">
      <c r="B22" s="385">
        <v>3</v>
      </c>
      <c r="C22" s="386" t="s">
        <v>149</v>
      </c>
      <c r="D22" s="387">
        <v>49.789052510636076</v>
      </c>
      <c r="E22" s="388">
        <v>41.444666723187119</v>
      </c>
      <c r="F22" s="387">
        <v>51.94064369254334</v>
      </c>
      <c r="G22" s="388">
        <v>39.81408639015693</v>
      </c>
      <c r="H22" s="387">
        <v>54.561561033568736</v>
      </c>
      <c r="I22" s="388">
        <v>43.228705750424268</v>
      </c>
      <c r="J22" s="387">
        <v>56.843202139173123</v>
      </c>
      <c r="K22" s="388">
        <v>46.688803330453901</v>
      </c>
      <c r="L22" s="387">
        <v>56.170117674962626</v>
      </c>
      <c r="M22" s="388">
        <v>45.620062247791829</v>
      </c>
    </row>
    <row r="23" spans="2:13" s="395" customFormat="1" ht="41.25" customHeight="1">
      <c r="B23" s="396">
        <v>3.01</v>
      </c>
      <c r="C23" s="397" t="s">
        <v>59</v>
      </c>
      <c r="D23" s="391">
        <v>5.7823156405223095</v>
      </c>
      <c r="E23" s="392">
        <v>11.230638120404588</v>
      </c>
      <c r="F23" s="391">
        <v>5.618947652991821</v>
      </c>
      <c r="G23" s="392">
        <v>11.292405356773585</v>
      </c>
      <c r="H23" s="391">
        <v>6.1262780079594537</v>
      </c>
      <c r="I23" s="392">
        <v>12.399140464347138</v>
      </c>
      <c r="J23" s="391">
        <v>6.3809968756591413</v>
      </c>
      <c r="K23" s="392">
        <v>14.050276779364049</v>
      </c>
      <c r="L23" s="391">
        <v>6.3380429487157626</v>
      </c>
      <c r="M23" s="392">
        <v>14.010891834379935</v>
      </c>
    </row>
    <row r="24" spans="2:13" s="395" customFormat="1" ht="24.75" customHeight="1">
      <c r="B24" s="398">
        <v>3.02</v>
      </c>
      <c r="C24" s="397" t="s">
        <v>60</v>
      </c>
      <c r="D24" s="391">
        <v>5.8202579075662255</v>
      </c>
      <c r="E24" s="392">
        <v>3.9182795182853134</v>
      </c>
      <c r="F24" s="391">
        <v>5.6320413296912717</v>
      </c>
      <c r="G24" s="392">
        <v>3.1830555094548076</v>
      </c>
      <c r="H24" s="391">
        <v>5.8329159329182731</v>
      </c>
      <c r="I24" s="392">
        <v>3.5031545816806906</v>
      </c>
      <c r="J24" s="391">
        <v>5.9363434394244869</v>
      </c>
      <c r="K24" s="392">
        <v>3.657720054061576</v>
      </c>
      <c r="L24" s="391">
        <v>5.827172360453523</v>
      </c>
      <c r="M24" s="392">
        <v>3.8838297296512754</v>
      </c>
    </row>
    <row r="25" spans="2:13" s="395" customFormat="1" ht="25.5" customHeight="1">
      <c r="B25" s="398">
        <v>3.03</v>
      </c>
      <c r="C25" s="397" t="s">
        <v>61</v>
      </c>
      <c r="D25" s="391">
        <v>11.238149833039037</v>
      </c>
      <c r="E25" s="392">
        <v>5.9752907959329269</v>
      </c>
      <c r="F25" s="391">
        <v>12.328749886744372</v>
      </c>
      <c r="G25" s="392">
        <v>5.4741114604789303</v>
      </c>
      <c r="H25" s="391">
        <v>13.009413876159137</v>
      </c>
      <c r="I25" s="392">
        <v>6.0296737822337816</v>
      </c>
      <c r="J25" s="391">
        <v>13.272137290145702</v>
      </c>
      <c r="K25" s="392">
        <v>6.6081541005271447</v>
      </c>
      <c r="L25" s="391">
        <v>12.843402849890264</v>
      </c>
      <c r="M25" s="392">
        <v>7.1806258755818764</v>
      </c>
    </row>
    <row r="26" spans="2:13" s="395" customFormat="1" ht="36.75" customHeight="1">
      <c r="B26" s="398">
        <v>3.04</v>
      </c>
      <c r="C26" s="397" t="s">
        <v>62</v>
      </c>
      <c r="D26" s="391">
        <v>1.7401962060906693</v>
      </c>
      <c r="E26" s="392">
        <v>1.6061960091958885</v>
      </c>
      <c r="F26" s="391">
        <v>2.2540685799200668</v>
      </c>
      <c r="G26" s="392">
        <v>1.9729158089230401</v>
      </c>
      <c r="H26" s="391">
        <v>2.6909951746631831</v>
      </c>
      <c r="I26" s="392">
        <v>2.2168396645030763</v>
      </c>
      <c r="J26" s="391">
        <v>3.2832344430238845</v>
      </c>
      <c r="K26" s="392">
        <v>2.1686563435711652</v>
      </c>
      <c r="L26" s="391">
        <v>3.5728784511007015</v>
      </c>
      <c r="M26" s="392">
        <v>2.115460370370339</v>
      </c>
    </row>
    <row r="27" spans="2:13" s="395" customFormat="1" ht="36" customHeight="1">
      <c r="B27" s="398">
        <v>3.05</v>
      </c>
      <c r="C27" s="399" t="s">
        <v>91</v>
      </c>
      <c r="D27" s="391">
        <v>6.5163338884993456</v>
      </c>
      <c r="E27" s="392">
        <v>5.0967928513930119</v>
      </c>
      <c r="F27" s="391">
        <v>8.4171936748061569</v>
      </c>
      <c r="G27" s="392">
        <v>5.1033792938071025</v>
      </c>
      <c r="H27" s="391">
        <v>8.9288029913627938</v>
      </c>
      <c r="I27" s="392">
        <v>5.7871468121020913</v>
      </c>
      <c r="J27" s="391">
        <v>9.4012673326330294</v>
      </c>
      <c r="K27" s="392">
        <v>6.8104384784989414</v>
      </c>
      <c r="L27" s="391">
        <v>8.8270001904205486</v>
      </c>
      <c r="M27" s="392">
        <v>5.0438809692478239</v>
      </c>
    </row>
    <row r="28" spans="2:13" s="395" customFormat="1" ht="27.75" customHeight="1">
      <c r="B28" s="396">
        <v>3.06</v>
      </c>
      <c r="C28" s="399" t="s">
        <v>194</v>
      </c>
      <c r="D28" s="391"/>
      <c r="E28" s="392">
        <v>0.9803668330254719</v>
      </c>
      <c r="F28" s="391"/>
      <c r="G28" s="392">
        <v>0.94684000258783463</v>
      </c>
      <c r="H28" s="391"/>
      <c r="I28" s="392">
        <v>1.3176198544313833</v>
      </c>
      <c r="J28" s="391"/>
      <c r="K28" s="392">
        <v>1.7480697284314746</v>
      </c>
      <c r="L28" s="391"/>
      <c r="M28" s="392">
        <v>1.9149674234494227</v>
      </c>
    </row>
    <row r="29" spans="2:13" s="395" customFormat="1" ht="54" customHeight="1">
      <c r="B29" s="398">
        <v>3.07</v>
      </c>
      <c r="C29" s="399" t="s">
        <v>193</v>
      </c>
      <c r="D29" s="391">
        <v>3.8590406462020312</v>
      </c>
      <c r="E29" s="392">
        <v>1.3803659569057649</v>
      </c>
      <c r="F29" s="391">
        <v>3.5957980541617127</v>
      </c>
      <c r="G29" s="392">
        <v>1.5002097697447736</v>
      </c>
      <c r="H29" s="391">
        <v>3.9336323839669984</v>
      </c>
      <c r="I29" s="392">
        <v>1.6145969447906177</v>
      </c>
      <c r="J29" s="391">
        <v>4.0418897848736073</v>
      </c>
      <c r="K29" s="392">
        <v>1.5693544841452129</v>
      </c>
      <c r="L29" s="391">
        <v>4.1257262470252432</v>
      </c>
      <c r="M29" s="392">
        <v>1.5440097227687766</v>
      </c>
    </row>
    <row r="30" spans="2:13" s="395" customFormat="1" ht="41.25" customHeight="1">
      <c r="B30" s="398">
        <v>3.08</v>
      </c>
      <c r="C30" s="399" t="s">
        <v>63</v>
      </c>
      <c r="D30" s="391">
        <v>5.8746179775017939</v>
      </c>
      <c r="E30" s="392">
        <v>3.6510839762901481</v>
      </c>
      <c r="F30" s="391">
        <v>5.3959185322237673</v>
      </c>
      <c r="G30" s="392">
        <v>3.2267384977241589</v>
      </c>
      <c r="H30" s="391">
        <v>5.3153848526041703</v>
      </c>
      <c r="I30" s="392">
        <v>3.1734206690160844</v>
      </c>
      <c r="J30" s="391">
        <v>5.4409045945175674</v>
      </c>
      <c r="K30" s="392">
        <v>3.2753109491561236</v>
      </c>
      <c r="L30" s="391">
        <v>5.3862369176833385</v>
      </c>
      <c r="M30" s="392">
        <v>3.292964888593223</v>
      </c>
    </row>
    <row r="31" spans="2:13" s="395" customFormat="1" ht="22.5" customHeight="1">
      <c r="B31" s="398">
        <v>3.09</v>
      </c>
      <c r="C31" s="399" t="s">
        <v>7</v>
      </c>
      <c r="D31" s="391">
        <v>3.5962287413081504</v>
      </c>
      <c r="E31" s="392">
        <v>4.0179329200250704</v>
      </c>
      <c r="F31" s="391">
        <v>3.5856404325397868</v>
      </c>
      <c r="G31" s="392">
        <v>3.6808583717521937</v>
      </c>
      <c r="H31" s="391">
        <v>3.7002200444409135</v>
      </c>
      <c r="I31" s="392">
        <v>3.8053728785456551</v>
      </c>
      <c r="J31" s="391">
        <v>4.0067902579443846</v>
      </c>
      <c r="K31" s="392">
        <v>3.4747292510957242</v>
      </c>
      <c r="L31" s="391">
        <v>4.2587508276481394</v>
      </c>
      <c r="M31" s="392">
        <v>3.3767022945738905</v>
      </c>
    </row>
    <row r="32" spans="2:13" s="395" customFormat="1" ht="22.5" customHeight="1">
      <c r="B32" s="398">
        <v>3.1</v>
      </c>
      <c r="C32" s="399" t="s">
        <v>64</v>
      </c>
      <c r="D32" s="391">
        <v>1.0583479638694899</v>
      </c>
      <c r="E32" s="392">
        <v>2.2359589652652461</v>
      </c>
      <c r="F32" s="391">
        <v>1.0072317673794062</v>
      </c>
      <c r="G32" s="392">
        <v>2.2047635230549201</v>
      </c>
      <c r="H32" s="391">
        <v>1.1890766404878652</v>
      </c>
      <c r="I32" s="392">
        <v>2.0833940670535807</v>
      </c>
      <c r="J32" s="391">
        <v>1.4098553985461211</v>
      </c>
      <c r="K32" s="392">
        <v>2.0035918202727627</v>
      </c>
      <c r="L32" s="391">
        <v>1.5281792152751434</v>
      </c>
      <c r="M32" s="392">
        <v>2.0707711627780516</v>
      </c>
    </row>
    <row r="33" spans="2:13" s="395" customFormat="1" ht="42">
      <c r="B33" s="396">
        <v>3.11</v>
      </c>
      <c r="C33" s="400" t="s">
        <v>93</v>
      </c>
      <c r="D33" s="391">
        <v>4.3035637060370204</v>
      </c>
      <c r="E33" s="392">
        <v>1.3517607764636963</v>
      </c>
      <c r="F33" s="391">
        <v>4.1050537820849868</v>
      </c>
      <c r="G33" s="392">
        <v>1.2288087958555789</v>
      </c>
      <c r="H33" s="391">
        <v>3.8348411290059503</v>
      </c>
      <c r="I33" s="392">
        <v>1.2983460317201669</v>
      </c>
      <c r="J33" s="391">
        <v>3.6697827224052015</v>
      </c>
      <c r="K33" s="392">
        <v>1.3225013413297353</v>
      </c>
      <c r="L33" s="391">
        <v>3.4627276667499749</v>
      </c>
      <c r="M33" s="392">
        <v>1.1859579763972177</v>
      </c>
    </row>
    <row r="34" spans="2:13" s="389" customFormat="1" ht="39" customHeight="1">
      <c r="B34" s="401">
        <v>4</v>
      </c>
      <c r="C34" s="402" t="s">
        <v>170</v>
      </c>
      <c r="D34" s="403">
        <v>100</v>
      </c>
      <c r="E34" s="404">
        <v>100</v>
      </c>
      <c r="F34" s="403">
        <v>100</v>
      </c>
      <c r="G34" s="404">
        <v>100</v>
      </c>
      <c r="H34" s="403">
        <v>100</v>
      </c>
      <c r="I34" s="404">
        <v>100</v>
      </c>
      <c r="J34" s="403">
        <v>100</v>
      </c>
      <c r="K34" s="404">
        <v>100</v>
      </c>
      <c r="L34" s="403">
        <v>100</v>
      </c>
      <c r="M34" s="404">
        <v>100</v>
      </c>
    </row>
    <row r="35" spans="2:13" ht="21" hidden="1" customHeight="1">
      <c r="B35" s="238"/>
      <c r="C35" s="239" t="s">
        <v>69</v>
      </c>
      <c r="D35" s="227">
        <v>6.89580674622849</v>
      </c>
      <c r="E35" s="227"/>
      <c r="H35" s="226">
        <v>95.746739240387285</v>
      </c>
      <c r="I35" s="226"/>
    </row>
    <row r="36" spans="2:13" ht="37.5" hidden="1">
      <c r="B36" s="224">
        <v>5</v>
      </c>
      <c r="C36" s="240" t="s">
        <v>174</v>
      </c>
      <c r="D36" s="226"/>
      <c r="E36" s="226"/>
      <c r="H36" s="226">
        <v>10.762614426700914</v>
      </c>
      <c r="I36" s="226"/>
    </row>
    <row r="37" spans="2:13" ht="3" customHeight="1">
      <c r="B37" s="241"/>
      <c r="C37" s="242"/>
      <c r="D37" s="243"/>
      <c r="E37" s="243"/>
      <c r="F37" s="244"/>
      <c r="G37" s="244"/>
      <c r="H37" s="245"/>
      <c r="I37" s="245"/>
      <c r="J37" s="320"/>
      <c r="K37" s="320"/>
      <c r="L37" s="320"/>
      <c r="M37" s="379"/>
    </row>
    <row r="38" spans="2:13" ht="3.75" customHeight="1">
      <c r="B38" s="215"/>
    </row>
    <row r="39" spans="2:13">
      <c r="B39" s="246" t="s">
        <v>183</v>
      </c>
    </row>
    <row r="40" spans="2:13">
      <c r="B40" s="246" t="s">
        <v>165</v>
      </c>
    </row>
    <row r="41" spans="2:13" ht="20.25" customHeight="1">
      <c r="B41" s="215"/>
    </row>
    <row r="45" spans="2:13">
      <c r="D45" s="247"/>
      <c r="E45" s="247"/>
    </row>
    <row r="54" ht="16.5" customHeight="1"/>
  </sheetData>
  <mergeCells count="5">
    <mergeCell ref="D3:E3"/>
    <mergeCell ref="F3:G3"/>
    <mergeCell ref="H3:I3"/>
    <mergeCell ref="J3:K3"/>
    <mergeCell ref="L3:M3"/>
  </mergeCells>
  <pageMargins left="0" right="0" top="0.75" bottom="0.25" header="0.3" footer="0.3"/>
  <pageSetup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2"/>
  <sheetViews>
    <sheetView zoomScaleNormal="100" zoomScaleSheetLayoutView="90" workbookViewId="0">
      <selection activeCell="N26" sqref="N26"/>
    </sheetView>
  </sheetViews>
  <sheetFormatPr defaultColWidth="9.140625" defaultRowHeight="17.25"/>
  <cols>
    <col min="1" max="1" width="1.42578125" style="251" customWidth="1"/>
    <col min="2" max="2" width="5.42578125" style="13" customWidth="1"/>
    <col min="3" max="3" width="44.7109375" style="248" customWidth="1"/>
    <col min="4" max="4" width="10.7109375" style="249" customWidth="1"/>
    <col min="5" max="5" width="11.85546875" style="249" bestFit="1" customWidth="1"/>
    <col min="6" max="6" width="10.7109375" style="251" customWidth="1"/>
    <col min="7" max="7" width="11.85546875" style="251" bestFit="1" customWidth="1"/>
    <col min="8" max="13" width="12.42578125" style="251" customWidth="1"/>
    <col min="14" max="14" width="10.5703125" style="251" bestFit="1" customWidth="1"/>
    <col min="15" max="16384" width="9.140625" style="251"/>
  </cols>
  <sheetData>
    <row r="1" spans="2:16">
      <c r="B1" s="167"/>
      <c r="D1" s="250"/>
      <c r="E1" s="250"/>
    </row>
    <row r="2" spans="2:16">
      <c r="B2" s="252" t="s">
        <v>178</v>
      </c>
    </row>
    <row r="3" spans="2:16">
      <c r="D3" s="490"/>
      <c r="E3" s="490"/>
      <c r="F3" s="490"/>
      <c r="G3" s="471"/>
      <c r="H3" s="253"/>
      <c r="I3" s="471"/>
      <c r="J3" s="324"/>
      <c r="K3" s="471"/>
      <c r="L3" s="349"/>
      <c r="M3" s="471"/>
    </row>
    <row r="4" spans="2:16">
      <c r="D4" s="491">
        <v>2013</v>
      </c>
      <c r="E4" s="491"/>
      <c r="F4" s="491">
        <v>2014</v>
      </c>
      <c r="G4" s="491"/>
      <c r="H4" s="491">
        <v>2015</v>
      </c>
      <c r="I4" s="491"/>
      <c r="J4" s="491">
        <v>2016</v>
      </c>
      <c r="K4" s="491"/>
      <c r="L4" s="490">
        <v>2017</v>
      </c>
      <c r="M4" s="490"/>
    </row>
    <row r="5" spans="2:16" ht="30" customHeight="1">
      <c r="B5" s="190"/>
      <c r="C5" s="254"/>
      <c r="D5" s="255" t="s">
        <v>191</v>
      </c>
      <c r="E5" s="255" t="s">
        <v>192</v>
      </c>
      <c r="F5" s="256" t="s">
        <v>191</v>
      </c>
      <c r="G5" s="256" t="s">
        <v>192</v>
      </c>
      <c r="H5" s="256" t="s">
        <v>191</v>
      </c>
      <c r="I5" s="256" t="s">
        <v>192</v>
      </c>
      <c r="J5" s="255" t="s">
        <v>191</v>
      </c>
      <c r="K5" s="255" t="s">
        <v>192</v>
      </c>
      <c r="L5" s="255" t="s">
        <v>191</v>
      </c>
      <c r="M5" s="472" t="s">
        <v>192</v>
      </c>
    </row>
    <row r="6" spans="2:16" s="259" customFormat="1" ht="22.5" customHeight="1">
      <c r="B6" s="193">
        <v>1</v>
      </c>
      <c r="C6" s="257" t="s">
        <v>26</v>
      </c>
      <c r="D6" s="258">
        <v>7034.8691744996049</v>
      </c>
      <c r="E6" s="258">
        <v>25289.513176412907</v>
      </c>
      <c r="F6" s="258">
        <v>7361.9542967163407</v>
      </c>
      <c r="G6" s="258">
        <v>25527.965119922064</v>
      </c>
      <c r="H6" s="258">
        <v>7566.9491318693199</v>
      </c>
      <c r="I6" s="258">
        <v>26103.415240935014</v>
      </c>
      <c r="J6" s="258">
        <v>7790.1832363028625</v>
      </c>
      <c r="K6" s="258">
        <v>26862.268810764836</v>
      </c>
      <c r="L6" s="258">
        <v>8441.2868341830745</v>
      </c>
      <c r="M6" s="258">
        <v>28503.190071517398</v>
      </c>
    </row>
    <row r="7" spans="2:16" s="262" customFormat="1" ht="22.5" customHeight="1">
      <c r="B7" s="198">
        <v>1.01</v>
      </c>
      <c r="C7" s="260" t="s">
        <v>65</v>
      </c>
      <c r="D7" s="261">
        <v>5204.3935067320263</v>
      </c>
      <c r="E7" s="261">
        <v>17061.648449102642</v>
      </c>
      <c r="F7" s="261">
        <v>5499</v>
      </c>
      <c r="G7" s="261">
        <v>17535.178948726792</v>
      </c>
      <c r="H7" s="261">
        <v>5639.2142476316003</v>
      </c>
      <c r="I7" s="261">
        <v>17829.96789172876</v>
      </c>
      <c r="J7" s="261">
        <v>5779.5490687947104</v>
      </c>
      <c r="K7" s="261">
        <v>18228.333256209709</v>
      </c>
      <c r="L7" s="261">
        <v>6320.5439373637473</v>
      </c>
      <c r="M7" s="261">
        <v>19535.462416230403</v>
      </c>
    </row>
    <row r="8" spans="2:16" s="262" customFormat="1" ht="22.5" customHeight="1">
      <c r="B8" s="198"/>
      <c r="C8" s="263" t="s">
        <v>94</v>
      </c>
      <c r="D8" s="261">
        <v>716.9934577884103</v>
      </c>
      <c r="E8" s="261">
        <v>1980.3326200358401</v>
      </c>
      <c r="F8" s="261">
        <v>748</v>
      </c>
      <c r="G8" s="261">
        <v>2065.3973521344001</v>
      </c>
      <c r="H8" s="261">
        <v>688.47086477281073</v>
      </c>
      <c r="I8" s="261">
        <v>1901.0239294809603</v>
      </c>
      <c r="J8" s="261">
        <v>640.16518276235752</v>
      </c>
      <c r="K8" s="261">
        <v>1767.6409996224004</v>
      </c>
      <c r="L8" s="261">
        <v>750.94611998194625</v>
      </c>
      <c r="M8" s="261">
        <v>1930.0032000000001</v>
      </c>
    </row>
    <row r="9" spans="2:16" s="262" customFormat="1" ht="22.5" customHeight="1">
      <c r="B9" s="198">
        <v>1.02</v>
      </c>
      <c r="C9" s="260" t="s">
        <v>66</v>
      </c>
      <c r="D9" s="261">
        <v>611.88788529498197</v>
      </c>
      <c r="E9" s="261">
        <v>4354.061649333742</v>
      </c>
      <c r="F9" s="261">
        <v>644.31794321561665</v>
      </c>
      <c r="G9" s="261">
        <v>4575.943704017337</v>
      </c>
      <c r="H9" s="261">
        <v>678.28523635680392</v>
      </c>
      <c r="I9" s="261">
        <v>4816.1440992217395</v>
      </c>
      <c r="J9" s="261">
        <v>714.43942180565796</v>
      </c>
      <c r="K9" s="261">
        <v>5074.1103653780938</v>
      </c>
      <c r="L9" s="261">
        <v>752.70972436015199</v>
      </c>
      <c r="M9" s="261">
        <v>5361.6636196445706</v>
      </c>
    </row>
    <row r="10" spans="2:16" s="262" customFormat="1" ht="22.5" customHeight="1">
      <c r="B10" s="198">
        <v>1.03</v>
      </c>
      <c r="C10" s="260" t="s">
        <v>67</v>
      </c>
      <c r="D10" s="261">
        <v>726.79951780889201</v>
      </c>
      <c r="E10" s="261">
        <v>2047.6676508880566</v>
      </c>
      <c r="F10" s="261">
        <v>754.22616514777894</v>
      </c>
      <c r="G10" s="261">
        <v>2016.1360425066293</v>
      </c>
      <c r="H10" s="261">
        <v>765.05002648881089</v>
      </c>
      <c r="I10" s="261">
        <v>1937.1103881811014</v>
      </c>
      <c r="J10" s="261">
        <v>784.29641978979805</v>
      </c>
      <c r="K10" s="261">
        <v>1992.5262498527534</v>
      </c>
      <c r="L10" s="261">
        <v>796.49552101364077</v>
      </c>
      <c r="M10" s="261">
        <v>2059.9796860343222</v>
      </c>
    </row>
    <row r="11" spans="2:16" s="262" customFormat="1" ht="22.5" customHeight="1">
      <c r="B11" s="430">
        <v>1.04</v>
      </c>
      <c r="C11" s="479" t="s">
        <v>68</v>
      </c>
      <c r="D11" s="441">
        <v>491.78826466370492</v>
      </c>
      <c r="E11" s="441">
        <v>1826.1354270884658</v>
      </c>
      <c r="F11" s="441">
        <v>464.41018835294511</v>
      </c>
      <c r="G11" s="441">
        <v>1400.7064246713064</v>
      </c>
      <c r="H11" s="441">
        <v>484.39962139210502</v>
      </c>
      <c r="I11" s="441">
        <v>1520.1928618034126</v>
      </c>
      <c r="J11" s="441">
        <v>511.89832591269595</v>
      </c>
      <c r="K11" s="441">
        <v>1567.2989393242817</v>
      </c>
      <c r="L11" s="441">
        <v>571.53765144553404</v>
      </c>
      <c r="M11" s="441">
        <v>1546.0843496081043</v>
      </c>
      <c r="N11" s="355"/>
      <c r="O11" s="355"/>
      <c r="P11" s="355"/>
    </row>
    <row r="12" spans="2:16" s="262" customFormat="1" ht="22.5" customHeight="1">
      <c r="B12" s="198"/>
      <c r="C12" s="260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355"/>
      <c r="O12" s="355"/>
      <c r="P12" s="355"/>
    </row>
    <row r="13" spans="2:16" s="259" customFormat="1" ht="22.5" customHeight="1">
      <c r="B13" s="193">
        <v>2</v>
      </c>
      <c r="C13" s="257" t="s">
        <v>27</v>
      </c>
      <c r="D13" s="258">
        <v>8475.4549060474292</v>
      </c>
      <c r="E13" s="258">
        <v>43104.373682969388</v>
      </c>
      <c r="F13" s="258">
        <v>8541.8759236815131</v>
      </c>
      <c r="G13" s="258">
        <v>43599.443667742205</v>
      </c>
      <c r="H13" s="258">
        <v>8513.0309937394668</v>
      </c>
      <c r="I13" s="258">
        <v>44080.7595863803</v>
      </c>
      <c r="J13" s="258">
        <v>8474.5830588177996</v>
      </c>
      <c r="K13" s="258">
        <v>45989.519090811067</v>
      </c>
      <c r="L13" s="258">
        <v>9887.7633379907638</v>
      </c>
      <c r="M13" s="258">
        <v>53191.41667553049</v>
      </c>
    </row>
    <row r="14" spans="2:16" ht="22.5" customHeight="1">
      <c r="B14" s="199">
        <v>2.0099999999999998</v>
      </c>
      <c r="C14" s="260" t="s">
        <v>8</v>
      </c>
      <c r="D14" s="261">
        <v>2747</v>
      </c>
      <c r="E14" s="261">
        <v>15933.188097361517</v>
      </c>
      <c r="F14" s="261">
        <v>2834.0000000000005</v>
      </c>
      <c r="G14" s="261">
        <v>16789.432102794628</v>
      </c>
      <c r="H14" s="261">
        <v>2660.4614556588408</v>
      </c>
      <c r="I14" s="261">
        <v>15403.18070900891</v>
      </c>
      <c r="J14" s="261">
        <v>2457.7913745435462</v>
      </c>
      <c r="K14" s="261">
        <v>15366.441130762636</v>
      </c>
      <c r="L14" s="261">
        <v>3606.2772917031716</v>
      </c>
      <c r="M14" s="261">
        <v>20091.988764663212</v>
      </c>
    </row>
    <row r="15" spans="2:16" ht="22.5" customHeight="1">
      <c r="B15" s="199"/>
      <c r="C15" s="263" t="s">
        <v>163</v>
      </c>
      <c r="D15" s="261">
        <v>1968.9910158355622</v>
      </c>
      <c r="E15" s="261">
        <v>6802.8449546932807</v>
      </c>
      <c r="F15" s="261">
        <v>2057.5956115481631</v>
      </c>
      <c r="G15" s="261">
        <v>7266.2791553437119</v>
      </c>
      <c r="H15" s="261">
        <v>2076.6437538336977</v>
      </c>
      <c r="I15" s="261">
        <v>7412.4071558547339</v>
      </c>
      <c r="J15" s="261">
        <v>1724.9481913110826</v>
      </c>
      <c r="K15" s="261">
        <v>6254.619936749209</v>
      </c>
      <c r="L15" s="261">
        <v>3112.4272369561431</v>
      </c>
      <c r="M15" s="261">
        <v>11278.506824315653</v>
      </c>
    </row>
    <row r="16" spans="2:16" ht="22.5" customHeight="1">
      <c r="B16" s="199">
        <v>2.02</v>
      </c>
      <c r="C16" s="260" t="s">
        <v>9</v>
      </c>
      <c r="D16" s="261">
        <v>2354.5534202567119</v>
      </c>
      <c r="E16" s="261">
        <v>14522.736521172641</v>
      </c>
      <c r="F16" s="261">
        <v>2335.2594964412724</v>
      </c>
      <c r="G16" s="261">
        <v>14149.825006282965</v>
      </c>
      <c r="H16" s="261">
        <v>2386.9961119907298</v>
      </c>
      <c r="I16" s="261">
        <v>14667.649407391231</v>
      </c>
      <c r="J16" s="261">
        <v>2451.8888433646039</v>
      </c>
      <c r="K16" s="261">
        <v>15829.191397742779</v>
      </c>
      <c r="L16" s="261">
        <v>2543.4098070794203</v>
      </c>
      <c r="M16" s="261">
        <v>17335.523273129787</v>
      </c>
    </row>
    <row r="17" spans="2:15" ht="22.5" customHeight="1">
      <c r="B17" s="199">
        <v>2.0299999999999998</v>
      </c>
      <c r="C17" s="260" t="s">
        <v>57</v>
      </c>
      <c r="D17" s="261">
        <v>218.28964324559553</v>
      </c>
      <c r="E17" s="261">
        <v>1327.0108795943893</v>
      </c>
      <c r="F17" s="261">
        <v>218.94451217533219</v>
      </c>
      <c r="G17" s="261">
        <v>1344.2230137901731</v>
      </c>
      <c r="H17" s="261">
        <v>196.60440980911832</v>
      </c>
      <c r="I17" s="261">
        <v>1581.8316240019242</v>
      </c>
      <c r="J17" s="261">
        <v>219.5572898745865</v>
      </c>
      <c r="K17" s="261">
        <v>1490.6720915070882</v>
      </c>
      <c r="L17" s="261">
        <v>233.4649458628119</v>
      </c>
      <c r="M17" s="261">
        <v>1780.1430334963527</v>
      </c>
    </row>
    <row r="18" spans="2:15" ht="22.5" customHeight="1">
      <c r="B18" s="199">
        <v>2.04</v>
      </c>
      <c r="C18" s="260" t="s">
        <v>58</v>
      </c>
      <c r="D18" s="261">
        <v>268.58360605669566</v>
      </c>
      <c r="E18" s="261">
        <v>680.34672402543254</v>
      </c>
      <c r="F18" s="261">
        <v>265.67191506490741</v>
      </c>
      <c r="G18" s="261">
        <v>720.75169164637646</v>
      </c>
      <c r="H18" s="261">
        <v>318.70540886947811</v>
      </c>
      <c r="I18" s="261">
        <v>821.22503531678149</v>
      </c>
      <c r="J18" s="261">
        <v>308.38345260826071</v>
      </c>
      <c r="K18" s="261">
        <v>724.27879021285764</v>
      </c>
      <c r="L18" s="261">
        <v>329.33687867066601</v>
      </c>
      <c r="M18" s="261">
        <v>768.20490719720101</v>
      </c>
      <c r="N18" s="356"/>
      <c r="O18" s="356"/>
    </row>
    <row r="19" spans="2:15" s="259" customFormat="1" ht="22.5" customHeight="1">
      <c r="B19" s="431">
        <v>2.0499999999999998</v>
      </c>
      <c r="C19" s="479" t="s">
        <v>25</v>
      </c>
      <c r="D19" s="441">
        <v>2887.0282364884265</v>
      </c>
      <c r="E19" s="441">
        <v>10641.091460815407</v>
      </c>
      <c r="F19" s="441">
        <v>2888</v>
      </c>
      <c r="G19" s="441">
        <v>10595.211853228067</v>
      </c>
      <c r="H19" s="441">
        <v>2950.2636074112993</v>
      </c>
      <c r="I19" s="441">
        <v>11606.872810661456</v>
      </c>
      <c r="J19" s="441">
        <v>3036.9620984268013</v>
      </c>
      <c r="K19" s="441">
        <v>12578.935680585708</v>
      </c>
      <c r="L19" s="441">
        <v>3175.2744146746941</v>
      </c>
      <c r="M19" s="441">
        <v>13215.556697043943</v>
      </c>
    </row>
    <row r="20" spans="2:15" s="259" customFormat="1" ht="22.5" customHeight="1">
      <c r="B20" s="199"/>
      <c r="C20" s="260"/>
      <c r="D20" s="261"/>
      <c r="E20" s="261"/>
      <c r="F20" s="261"/>
      <c r="G20" s="261"/>
      <c r="H20" s="261"/>
      <c r="I20" s="261"/>
      <c r="J20" s="261"/>
      <c r="K20" s="261"/>
      <c r="L20" s="261"/>
      <c r="M20" s="261"/>
    </row>
    <row r="21" spans="2:15" ht="22.5" customHeight="1">
      <c r="B21" s="193">
        <v>3</v>
      </c>
      <c r="C21" s="257" t="s">
        <v>28</v>
      </c>
      <c r="D21" s="258">
        <v>15798.062530350076</v>
      </c>
      <c r="E21" s="258">
        <v>48408.260839203773</v>
      </c>
      <c r="F21" s="258">
        <v>16678.560276833632</v>
      </c>
      <c r="G21" s="258">
        <v>51016.788441951488</v>
      </c>
      <c r="H21" s="258">
        <v>17733.805343076776</v>
      </c>
      <c r="I21" s="258">
        <v>52546.632660641015</v>
      </c>
      <c r="J21" s="258">
        <v>18746.837642300357</v>
      </c>
      <c r="K21" s="258">
        <v>54014.215311967215</v>
      </c>
      <c r="L21" s="258">
        <v>19553.835923719482</v>
      </c>
      <c r="M21" s="258">
        <v>55776.209796230571</v>
      </c>
    </row>
    <row r="22" spans="2:15" ht="30" customHeight="1">
      <c r="B22" s="201">
        <v>3.01</v>
      </c>
      <c r="C22" s="264" t="s">
        <v>59</v>
      </c>
      <c r="D22" s="261">
        <v>2224.7053396641977</v>
      </c>
      <c r="E22" s="261">
        <v>13117.626524888679</v>
      </c>
      <c r="F22" s="261">
        <v>2261.0510780613399</v>
      </c>
      <c r="G22" s="261">
        <v>13385.749829852855</v>
      </c>
      <c r="H22" s="261">
        <v>2480.4861346103798</v>
      </c>
      <c r="I22" s="261">
        <v>13453.734198066699</v>
      </c>
      <c r="J22" s="261">
        <v>2556.518175129565</v>
      </c>
      <c r="K22" s="261">
        <v>13393.218131572121</v>
      </c>
      <c r="L22" s="261">
        <v>2628.140384776445</v>
      </c>
      <c r="M22" s="261">
        <v>14491.997275586058</v>
      </c>
    </row>
    <row r="23" spans="2:15" ht="22.5" customHeight="1">
      <c r="B23" s="201">
        <v>3.02</v>
      </c>
      <c r="C23" s="264" t="s">
        <v>60</v>
      </c>
      <c r="D23" s="261">
        <v>1347.8</v>
      </c>
      <c r="E23" s="261">
        <v>4576.6346301910589</v>
      </c>
      <c r="F23" s="261">
        <v>1331.9124653239789</v>
      </c>
      <c r="G23" s="261">
        <v>4646.2818854837269</v>
      </c>
      <c r="H23" s="261">
        <v>1352.27897165788</v>
      </c>
      <c r="I23" s="261">
        <v>4834.9067889585294</v>
      </c>
      <c r="J23" s="261">
        <v>1363.8034015032301</v>
      </c>
      <c r="K23" s="261">
        <v>4945.8572834596243</v>
      </c>
      <c r="L23" s="261">
        <v>1379.2758252683329</v>
      </c>
      <c r="M23" s="261">
        <v>5323.9610949549833</v>
      </c>
      <c r="N23" s="356"/>
    </row>
    <row r="24" spans="2:15" ht="22.5" customHeight="1">
      <c r="B24" s="201">
        <v>3.03</v>
      </c>
      <c r="C24" s="264" t="s">
        <v>61</v>
      </c>
      <c r="D24" s="261">
        <v>3634.9999999999973</v>
      </c>
      <c r="E24" s="261">
        <v>6979.2679808855974</v>
      </c>
      <c r="F24" s="261">
        <v>3645.6456959568668</v>
      </c>
      <c r="G24" s="261">
        <v>7383.5490478475649</v>
      </c>
      <c r="H24" s="261">
        <v>3753.9508991745811</v>
      </c>
      <c r="I24" s="261">
        <v>7577.2161197172763</v>
      </c>
      <c r="J24" s="261">
        <v>3837.8013964067623</v>
      </c>
      <c r="K24" s="261">
        <v>7663.7166827557794</v>
      </c>
      <c r="L24" s="261">
        <v>3853.4910515602151</v>
      </c>
      <c r="M24" s="261">
        <v>8349.5375872867808</v>
      </c>
    </row>
    <row r="25" spans="2:15" ht="22.5" customHeight="1">
      <c r="B25" s="201">
        <v>3.04</v>
      </c>
      <c r="C25" s="264" t="s">
        <v>62</v>
      </c>
      <c r="D25" s="261">
        <v>1598.6272339054324</v>
      </c>
      <c r="E25" s="261">
        <v>1876.0714349897769</v>
      </c>
      <c r="F25" s="261">
        <v>2213.0000000000009</v>
      </c>
      <c r="G25" s="261">
        <v>2432.4787531695051</v>
      </c>
      <c r="H25" s="261">
        <v>2690.0714818954252</v>
      </c>
      <c r="I25" s="261">
        <v>2723.1542122993374</v>
      </c>
      <c r="J25" s="261">
        <v>3275.0456053857811</v>
      </c>
      <c r="K25" s="261">
        <v>2874.529829307141</v>
      </c>
      <c r="L25" s="261">
        <v>3707.0779321050663</v>
      </c>
      <c r="M25" s="261">
        <v>2994.635940971174</v>
      </c>
      <c r="N25" s="356"/>
    </row>
    <row r="26" spans="2:15" ht="22.5" customHeight="1">
      <c r="B26" s="201">
        <v>3.05</v>
      </c>
      <c r="C26" s="265" t="s">
        <v>91</v>
      </c>
      <c r="D26" s="261">
        <v>1201</v>
      </c>
      <c r="E26" s="261">
        <v>5953.1635141750421</v>
      </c>
      <c r="F26" s="261">
        <v>1475.4850463512425</v>
      </c>
      <c r="G26" s="261">
        <v>7226.2553602313901</v>
      </c>
      <c r="H26" s="261">
        <v>1526.664598512662</v>
      </c>
      <c r="I26" s="261">
        <v>8158.9146834667972</v>
      </c>
      <c r="J26" s="261">
        <v>1582.3075340177111</v>
      </c>
      <c r="K26" s="261">
        <v>8811.361728850512</v>
      </c>
      <c r="L26" s="261">
        <v>1589.7922533263181</v>
      </c>
      <c r="M26" s="261">
        <v>7251.2098070077109</v>
      </c>
    </row>
    <row r="27" spans="2:15" ht="22.5" customHeight="1">
      <c r="B27" s="201">
        <v>3.06</v>
      </c>
      <c r="C27" s="265" t="s">
        <v>194</v>
      </c>
      <c r="D27" s="261"/>
      <c r="E27" s="261">
        <v>1145.0895162983622</v>
      </c>
      <c r="F27" s="261"/>
      <c r="G27" s="261">
        <v>1142.1630669921972</v>
      </c>
      <c r="H27" s="261"/>
      <c r="I27" s="261">
        <v>1177.6135039619787</v>
      </c>
      <c r="J27" s="261"/>
      <c r="K27" s="261">
        <v>1214.8018036732672</v>
      </c>
      <c r="L27" s="261"/>
      <c r="M27" s="261">
        <v>1261.1981532057823</v>
      </c>
    </row>
    <row r="28" spans="2:15" ht="40.5" customHeight="1">
      <c r="B28" s="201">
        <v>3.07</v>
      </c>
      <c r="C28" s="265" t="s">
        <v>202</v>
      </c>
      <c r="D28" s="261">
        <v>1198</v>
      </c>
      <c r="E28" s="261">
        <v>1612.2970837660725</v>
      </c>
      <c r="F28" s="261">
        <v>1179.9999999999995</v>
      </c>
      <c r="G28" s="261">
        <v>1722.0118793422478</v>
      </c>
      <c r="H28" s="261">
        <v>1270.5091680993401</v>
      </c>
      <c r="I28" s="261">
        <v>1746.2532606507716</v>
      </c>
      <c r="J28" s="261">
        <v>1318.9572656187649</v>
      </c>
      <c r="K28" s="261">
        <v>1672.5170976925649</v>
      </c>
      <c r="L28" s="261">
        <v>1387.5484235053868</v>
      </c>
      <c r="M28" s="261">
        <v>1720.7535361735083</v>
      </c>
    </row>
    <row r="29" spans="2:15" ht="38.25" customHeight="1">
      <c r="B29" s="201">
        <v>3.08</v>
      </c>
      <c r="C29" s="265" t="s">
        <v>63</v>
      </c>
      <c r="D29" s="261">
        <v>1514.4318853664699</v>
      </c>
      <c r="E29" s="261">
        <v>4264.5444985858285</v>
      </c>
      <c r="F29" s="261">
        <v>1443.5259911402022</v>
      </c>
      <c r="G29" s="261">
        <v>4115.1893246051932</v>
      </c>
      <c r="H29" s="261">
        <v>1463.9880611450174</v>
      </c>
      <c r="I29" s="261">
        <v>4009.5948158283513</v>
      </c>
      <c r="J29" s="261">
        <v>1495.8831861418669</v>
      </c>
      <c r="K29" s="261">
        <v>4364.9264257635241</v>
      </c>
      <c r="L29" s="261">
        <v>1517.941043789916</v>
      </c>
      <c r="M29" s="261">
        <v>4546.8871960725528</v>
      </c>
    </row>
    <row r="30" spans="2:15" ht="22.5" customHeight="1">
      <c r="B30" s="201">
        <v>3.09</v>
      </c>
      <c r="C30" s="265" t="s">
        <v>7</v>
      </c>
      <c r="D30" s="261">
        <v>1140</v>
      </c>
      <c r="E30" s="261">
        <v>4693.0319436777954</v>
      </c>
      <c r="F30" s="261">
        <v>1220.94</v>
      </c>
      <c r="G30" s="261">
        <v>4679.1261501530507</v>
      </c>
      <c r="H30" s="261">
        <v>1317.1070949117493</v>
      </c>
      <c r="I30" s="261">
        <v>4657.8870025413835</v>
      </c>
      <c r="J30" s="261">
        <v>1426.6289951669576</v>
      </c>
      <c r="K30" s="261">
        <v>4764.6407859234669</v>
      </c>
      <c r="L30" s="261">
        <v>1567.8328218059314</v>
      </c>
      <c r="M30" s="261">
        <v>5064.5200843915409</v>
      </c>
    </row>
    <row r="31" spans="2:15" ht="25.5" customHeight="1">
      <c r="B31" s="201">
        <v>3.1</v>
      </c>
      <c r="C31" s="265" t="s">
        <v>64</v>
      </c>
      <c r="D31" s="261">
        <v>435.49807141397844</v>
      </c>
      <c r="E31" s="261">
        <v>2611.6480930888902</v>
      </c>
      <c r="F31" s="261">
        <v>428.00000000000006</v>
      </c>
      <c r="G31" s="261">
        <v>2682.4451642368722</v>
      </c>
      <c r="H31" s="261">
        <v>495.01711099503365</v>
      </c>
      <c r="I31" s="261">
        <v>2563.2836445383177</v>
      </c>
      <c r="J31" s="261">
        <v>578.31024775411424</v>
      </c>
      <c r="K31" s="261">
        <v>2666.0592372368374</v>
      </c>
      <c r="L31" s="261">
        <v>661.31048775319982</v>
      </c>
      <c r="M31" s="261">
        <v>3041.5570877688192</v>
      </c>
    </row>
    <row r="32" spans="2:15" ht="35.25" customHeight="1">
      <c r="B32" s="201">
        <v>3.11</v>
      </c>
      <c r="C32" s="266" t="s">
        <v>93</v>
      </c>
      <c r="D32" s="261">
        <v>1502.9999999999998</v>
      </c>
      <c r="E32" s="261">
        <v>1578.8856186566807</v>
      </c>
      <c r="F32" s="261">
        <v>1479</v>
      </c>
      <c r="G32" s="261">
        <v>1601.5379800368871</v>
      </c>
      <c r="H32" s="261">
        <v>1383.7318220747079</v>
      </c>
      <c r="I32" s="261">
        <v>1644.0744306115714</v>
      </c>
      <c r="J32" s="261">
        <v>1311.5818351756038</v>
      </c>
      <c r="K32" s="261">
        <v>1642.5863057323741</v>
      </c>
      <c r="L32" s="261">
        <v>1261.4256998286724</v>
      </c>
      <c r="M32" s="261">
        <v>1729.9520328116553</v>
      </c>
    </row>
    <row r="33" spans="2:15" ht="34.5" customHeight="1">
      <c r="B33" s="480"/>
      <c r="C33" s="481" t="s">
        <v>160</v>
      </c>
      <c r="D33" s="441">
        <v>1314.6335408268167</v>
      </c>
      <c r="E33" s="441"/>
      <c r="F33" s="441">
        <v>1394</v>
      </c>
      <c r="G33" s="441"/>
      <c r="H33" s="441">
        <v>1429.4618792789943</v>
      </c>
      <c r="I33" s="441"/>
      <c r="J33" s="441">
        <v>1420.8547071738553</v>
      </c>
      <c r="K33" s="441"/>
      <c r="L33" s="441">
        <v>1433.2702588014208</v>
      </c>
      <c r="M33" s="441"/>
    </row>
    <row r="34" spans="2:15" ht="20.25" customHeight="1">
      <c r="B34" s="201"/>
      <c r="C34" s="266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2:15" s="259" customFormat="1" ht="30" customHeight="1">
      <c r="B35" s="193">
        <v>4</v>
      </c>
      <c r="C35" s="267" t="s">
        <v>170</v>
      </c>
      <c r="D35" s="258">
        <v>29993.753070070292</v>
      </c>
      <c r="E35" s="258">
        <v>116802.14769858606</v>
      </c>
      <c r="F35" s="258">
        <v>31187.873892073323</v>
      </c>
      <c r="G35" s="258">
        <v>120144.19722961576</v>
      </c>
      <c r="H35" s="258">
        <v>32384.323589406573</v>
      </c>
      <c r="I35" s="258">
        <v>122730.80748795634</v>
      </c>
      <c r="J35" s="258">
        <v>33590.749230247166</v>
      </c>
      <c r="K35" s="258">
        <v>126866.00321354312</v>
      </c>
      <c r="L35" s="258">
        <v>36449.6158370919</v>
      </c>
      <c r="M35" s="258">
        <v>137470.81654327846</v>
      </c>
      <c r="N35" s="357"/>
      <c r="O35" s="357"/>
    </row>
    <row r="36" spans="2:15" ht="26.25" customHeight="1">
      <c r="B36" s="207"/>
      <c r="C36" s="268" t="s">
        <v>69</v>
      </c>
      <c r="D36" s="261">
        <v>2243.1992724590746</v>
      </c>
      <c r="E36" s="261">
        <v>6847.8618875921975</v>
      </c>
      <c r="F36" s="261">
        <v>2334.0000000000005</v>
      </c>
      <c r="G36" s="261">
        <v>7088.4957478724637</v>
      </c>
      <c r="H36" s="261">
        <v>2423.7982938764412</v>
      </c>
      <c r="I36" s="261">
        <v>7273.2766598077878</v>
      </c>
      <c r="J36" s="261">
        <v>2512.8971717104041</v>
      </c>
      <c r="K36" s="261">
        <v>7620.3526132290153</v>
      </c>
      <c r="L36" s="261">
        <v>2725.424207902236</v>
      </c>
      <c r="M36" s="261">
        <v>7967.3637166380004</v>
      </c>
    </row>
    <row r="37" spans="2:15" ht="33.75" customHeight="1">
      <c r="B37" s="193">
        <v>5</v>
      </c>
      <c r="C37" s="267" t="s">
        <v>169</v>
      </c>
      <c r="D37" s="258">
        <v>32236.952342529366</v>
      </c>
      <c r="E37" s="258">
        <v>123650.00958617826</v>
      </c>
      <c r="F37" s="258">
        <v>33521.873892073323</v>
      </c>
      <c r="G37" s="258">
        <v>127232.69297748823</v>
      </c>
      <c r="H37" s="258">
        <v>34808.121883283013</v>
      </c>
      <c r="I37" s="258">
        <v>130004.08414776412</v>
      </c>
      <c r="J37" s="258">
        <v>36103.646401957565</v>
      </c>
      <c r="K37" s="258">
        <v>134486.35582677214</v>
      </c>
      <c r="L37" s="258">
        <v>39175.040044994137</v>
      </c>
      <c r="M37" s="258">
        <v>145438.18025991647</v>
      </c>
    </row>
    <row r="38" spans="2:15" ht="7.5" customHeight="1">
      <c r="B38" s="208"/>
      <c r="C38" s="269"/>
      <c r="D38" s="270"/>
      <c r="E38" s="270"/>
      <c r="G38" s="271"/>
      <c r="H38" s="271"/>
      <c r="I38" s="271"/>
      <c r="J38" s="271"/>
      <c r="K38" s="271"/>
      <c r="L38" s="271"/>
      <c r="M38" s="271"/>
    </row>
    <row r="39" spans="2:15" ht="4.5" customHeight="1">
      <c r="B39" s="167"/>
      <c r="F39" s="272"/>
      <c r="G39" s="273"/>
      <c r="H39" s="273"/>
      <c r="I39" s="273"/>
      <c r="J39" s="273"/>
      <c r="K39" s="273"/>
      <c r="L39" s="273"/>
      <c r="M39" s="273"/>
    </row>
    <row r="40" spans="2:15" s="273" customFormat="1" ht="13.5" customHeight="1">
      <c r="B40" s="473" t="s">
        <v>183</v>
      </c>
      <c r="C40" s="474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6"/>
    </row>
    <row r="41" spans="2:15" s="273" customFormat="1" ht="13.5" customHeight="1">
      <c r="B41" s="364" t="s">
        <v>165</v>
      </c>
      <c r="C41" s="474"/>
      <c r="D41" s="477"/>
      <c r="E41" s="477"/>
      <c r="F41" s="477"/>
      <c r="G41" s="477"/>
      <c r="H41" s="477"/>
      <c r="I41" s="477"/>
      <c r="J41" s="477"/>
      <c r="K41" s="477"/>
      <c r="L41" s="477"/>
      <c r="M41" s="477"/>
      <c r="N41" s="476"/>
    </row>
    <row r="42" spans="2:15" ht="5.25" customHeight="1">
      <c r="D42" s="478"/>
      <c r="E42" s="478"/>
      <c r="F42" s="262"/>
      <c r="G42" s="262"/>
      <c r="H42" s="262"/>
      <c r="I42" s="262"/>
      <c r="J42" s="262"/>
      <c r="K42" s="262"/>
      <c r="L42" s="262"/>
      <c r="M42" s="262"/>
      <c r="N42" s="262"/>
    </row>
  </sheetData>
  <mergeCells count="6">
    <mergeCell ref="L4:M4"/>
    <mergeCell ref="D3:F3"/>
    <mergeCell ref="D4:E4"/>
    <mergeCell ref="F4:G4"/>
    <mergeCell ref="H4:I4"/>
    <mergeCell ref="J4:K4"/>
  </mergeCells>
  <printOptions horizontalCentered="1"/>
  <pageMargins left="0.7" right="0.7" top="0.75" bottom="0.75" header="0.3" footer="0.3"/>
  <pageSetup scale="52" orientation="portrait" r:id="rId1"/>
  <headerFooter>
    <oddFooter xml:space="preserve">&amp;R6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opLeftCell="B7" zoomScaleNormal="100" zoomScaleSheetLayoutView="100" workbookViewId="0">
      <selection activeCell="C36" sqref="C36:K36"/>
    </sheetView>
  </sheetViews>
  <sheetFormatPr defaultColWidth="9.140625" defaultRowHeight="15"/>
  <cols>
    <col min="1" max="1" width="0.85546875" style="6" hidden="1" customWidth="1"/>
    <col min="2" max="2" width="7.140625" style="6" customWidth="1"/>
    <col min="3" max="3" width="41.85546875" style="10" customWidth="1"/>
    <col min="4" max="4" width="8.7109375" style="6" customWidth="1"/>
    <col min="5" max="5" width="10" style="6" customWidth="1"/>
    <col min="6" max="9" width="10.42578125" style="19" customWidth="1"/>
    <col min="10" max="11" width="11.85546875" style="6" customWidth="1"/>
    <col min="12" max="17" width="9.140625" style="19"/>
    <col min="18" max="16384" width="9.140625" style="6"/>
  </cols>
  <sheetData>
    <row r="1" spans="2:17" ht="18.75">
      <c r="B1" s="219"/>
      <c r="C1" s="215"/>
      <c r="D1" s="219"/>
      <c r="E1" s="219"/>
      <c r="F1" s="187"/>
      <c r="G1" s="187"/>
      <c r="H1" s="187"/>
      <c r="I1" s="187"/>
    </row>
    <row r="2" spans="2:17" ht="15" customHeight="1">
      <c r="B2" s="425" t="s">
        <v>197</v>
      </c>
      <c r="C2" s="425"/>
      <c r="D2" s="219"/>
      <c r="E2" s="219"/>
      <c r="F2" s="187"/>
      <c r="G2" s="187"/>
      <c r="H2" s="187"/>
      <c r="I2" s="187"/>
    </row>
    <row r="3" spans="2:17" ht="18.75">
      <c r="B3" s="219"/>
      <c r="C3" s="217"/>
      <c r="D3" s="489">
        <v>2014</v>
      </c>
      <c r="E3" s="489"/>
      <c r="F3" s="489">
        <v>2015</v>
      </c>
      <c r="G3" s="489"/>
      <c r="H3" s="488">
        <v>2016</v>
      </c>
      <c r="I3" s="488"/>
      <c r="J3" s="488">
        <v>2017</v>
      </c>
      <c r="K3" s="488"/>
      <c r="L3" s="382"/>
      <c r="M3" s="382"/>
    </row>
    <row r="4" spans="2:17" ht="30" customHeight="1">
      <c r="B4" s="219"/>
      <c r="C4" s="221"/>
      <c r="D4" s="222" t="s">
        <v>191</v>
      </c>
      <c r="E4" s="383" t="s">
        <v>192</v>
      </c>
      <c r="F4" s="223" t="s">
        <v>191</v>
      </c>
      <c r="G4" s="383" t="s">
        <v>192</v>
      </c>
      <c r="H4" s="222" t="s">
        <v>191</v>
      </c>
      <c r="I4" s="383" t="s">
        <v>192</v>
      </c>
      <c r="J4" s="222" t="s">
        <v>191</v>
      </c>
      <c r="K4" s="383" t="s">
        <v>192</v>
      </c>
      <c r="L4" s="423"/>
      <c r="M4" s="423"/>
      <c r="N4" s="424"/>
    </row>
    <row r="5" spans="2:17" s="9" customFormat="1" ht="22.5" customHeight="1">
      <c r="B5" s="224">
        <v>1</v>
      </c>
      <c r="C5" s="225" t="s">
        <v>26</v>
      </c>
      <c r="D5" s="421">
        <v>4.6494840785721081</v>
      </c>
      <c r="E5" s="414">
        <v>0.94288862678288954</v>
      </c>
      <c r="F5" s="421">
        <v>2.784516541272386</v>
      </c>
      <c r="G5" s="414">
        <v>2.2541950300765112</v>
      </c>
      <c r="H5" s="421">
        <v>2.9501203264782117</v>
      </c>
      <c r="I5" s="414">
        <v>2.9071045410173024</v>
      </c>
      <c r="J5" s="421">
        <v>8.3580010653153671</v>
      </c>
      <c r="K5" s="414">
        <v>6.1086473086553905</v>
      </c>
      <c r="L5" s="181"/>
      <c r="M5" s="181"/>
      <c r="N5" s="181"/>
      <c r="O5" s="181"/>
      <c r="P5" s="181"/>
      <c r="Q5" s="181"/>
    </row>
    <row r="6" spans="2:17" s="19" customFormat="1" ht="24" customHeight="1">
      <c r="B6" s="229">
        <v>1.01</v>
      </c>
      <c r="C6" s="230" t="s">
        <v>65</v>
      </c>
      <c r="D6" s="227">
        <v>5.6607267088257629</v>
      </c>
      <c r="E6" s="415">
        <v>2.7754088418640244</v>
      </c>
      <c r="F6" s="227">
        <v>2.5498135594035354</v>
      </c>
      <c r="G6" s="415">
        <v>1.6811287975100564</v>
      </c>
      <c r="H6" s="227">
        <v>2.4885527486750325</v>
      </c>
      <c r="I6" s="415">
        <v>2.2342461125000046</v>
      </c>
      <c r="J6" s="227">
        <v>9.3605030795570023</v>
      </c>
      <c r="K6" s="415">
        <v>7.1708649477066233</v>
      </c>
    </row>
    <row r="7" spans="2:17" s="19" customFormat="1" ht="24.75" customHeight="1">
      <c r="B7" s="229"/>
      <c r="C7" s="231" t="s">
        <v>94</v>
      </c>
      <c r="D7" s="232">
        <v>4.3245223334715632</v>
      </c>
      <c r="E7" s="416">
        <v>4.2954769940122706</v>
      </c>
      <c r="F7" s="227">
        <v>-7.9584405383942851</v>
      </c>
      <c r="G7" s="415">
        <v>-7.9584406595454737</v>
      </c>
      <c r="H7" s="227">
        <v>-7.0163727300782242</v>
      </c>
      <c r="I7" s="415">
        <v>-7.0163730077284043</v>
      </c>
      <c r="J7" s="227">
        <v>17.305055039319896</v>
      </c>
      <c r="K7" s="415">
        <v>9.1852474802453177</v>
      </c>
    </row>
    <row r="8" spans="2:17" s="19" customFormat="1" ht="23.25" customHeight="1">
      <c r="B8" s="229">
        <v>1.02</v>
      </c>
      <c r="C8" s="230" t="s">
        <v>66</v>
      </c>
      <c r="D8" s="227">
        <v>5.3000000000001108</v>
      </c>
      <c r="E8" s="415">
        <v>5.0959787103048271</v>
      </c>
      <c r="F8" s="227">
        <v>5.271821699030399</v>
      </c>
      <c r="G8" s="415">
        <v>5.2491990885623174</v>
      </c>
      <c r="H8" s="227">
        <v>5.3302332869641811</v>
      </c>
      <c r="I8" s="415">
        <v>5.3562821386104353</v>
      </c>
      <c r="J8" s="227">
        <v>5.3566896487557303</v>
      </c>
      <c r="K8" s="415">
        <v>5.6670673982285313</v>
      </c>
    </row>
    <row r="9" spans="2:17" s="19" customFormat="1" ht="24.75" customHeight="1">
      <c r="B9" s="229">
        <v>1.03</v>
      </c>
      <c r="C9" s="230" t="s">
        <v>67</v>
      </c>
      <c r="D9" s="227">
        <v>3.7736193636411599</v>
      </c>
      <c r="E9" s="415">
        <v>-1.539879206850403</v>
      </c>
      <c r="F9" s="227">
        <v>1.4350949146548331</v>
      </c>
      <c r="G9" s="415">
        <v>-3.9196588255659859</v>
      </c>
      <c r="H9" s="227">
        <v>2.5157038931582498</v>
      </c>
      <c r="I9" s="415">
        <v>2.860748773521693</v>
      </c>
      <c r="J9" s="227">
        <v>1.5554197260153613</v>
      </c>
      <c r="K9" s="415">
        <v>3.3853223357310114</v>
      </c>
    </row>
    <row r="10" spans="2:17" s="19" customFormat="1" ht="23.25" customHeight="1">
      <c r="B10" s="229">
        <v>1.04</v>
      </c>
      <c r="C10" s="408" t="s">
        <v>68</v>
      </c>
      <c r="D10" s="409">
        <v>-5.5670454701641745</v>
      </c>
      <c r="E10" s="417">
        <v>-23.296684139984634</v>
      </c>
      <c r="F10" s="409">
        <v>4.304262382798596</v>
      </c>
      <c r="G10" s="417">
        <v>8.5304411422361568</v>
      </c>
      <c r="H10" s="409">
        <v>5.6768633389024936</v>
      </c>
      <c r="I10" s="417">
        <v>3.0986908769579991</v>
      </c>
      <c r="J10" s="409">
        <v>11.650619373779625</v>
      </c>
      <c r="K10" s="417">
        <v>-1.3535764737596101</v>
      </c>
    </row>
    <row r="11" spans="2:17" s="19" customFormat="1" ht="23.25" customHeight="1">
      <c r="B11" s="229"/>
      <c r="C11" s="230"/>
      <c r="D11" s="227"/>
      <c r="E11" s="227"/>
      <c r="F11" s="227"/>
      <c r="G11" s="227"/>
      <c r="H11" s="227"/>
      <c r="I11" s="227"/>
      <c r="J11" s="227"/>
      <c r="K11" s="227"/>
    </row>
    <row r="12" spans="2:17" s="9" customFormat="1" ht="22.5" customHeight="1">
      <c r="B12" s="224">
        <v>2</v>
      </c>
      <c r="C12" s="225" t="s">
        <v>27</v>
      </c>
      <c r="D12" s="421">
        <v>0.78368675629070594</v>
      </c>
      <c r="E12" s="414">
        <v>1.1485377062059543</v>
      </c>
      <c r="F12" s="421">
        <v>-0.33768846796377039</v>
      </c>
      <c r="G12" s="414">
        <v>1.1039496795097969</v>
      </c>
      <c r="H12" s="421">
        <v>-0.45163626151416558</v>
      </c>
      <c r="I12" s="414">
        <v>4.330142044604246</v>
      </c>
      <c r="J12" s="421">
        <v>16.675513938146501</v>
      </c>
      <c r="K12" s="414">
        <v>15.659867132984218</v>
      </c>
      <c r="L12" s="181"/>
      <c r="M12" s="181"/>
      <c r="N12" s="181"/>
      <c r="O12" s="181"/>
      <c r="P12" s="181"/>
      <c r="Q12" s="181"/>
    </row>
    <row r="13" spans="2:17" ht="21" customHeight="1">
      <c r="B13" s="230">
        <v>2.0099999999999998</v>
      </c>
      <c r="C13" s="410" t="s">
        <v>8</v>
      </c>
      <c r="D13" s="411">
        <v>3.1670913724062757</v>
      </c>
      <c r="E13" s="418">
        <v>5.3739653370118878</v>
      </c>
      <c r="F13" s="411">
        <v>-6.1234489887494581</v>
      </c>
      <c r="G13" s="418">
        <v>-8.2566901923679445</v>
      </c>
      <c r="H13" s="411">
        <v>-7.6178544396579113</v>
      </c>
      <c r="I13" s="418">
        <v>-0.2385194262168544</v>
      </c>
      <c r="J13" s="411">
        <v>46.728372841365307</v>
      </c>
      <c r="K13" s="418">
        <v>30.75238823152311</v>
      </c>
    </row>
    <row r="14" spans="2:17" ht="21" customHeight="1">
      <c r="B14" s="230"/>
      <c r="C14" s="231" t="s">
        <v>163</v>
      </c>
      <c r="D14" s="232">
        <v>4.5000000000000426</v>
      </c>
      <c r="E14" s="416">
        <v>6.8123587078183778</v>
      </c>
      <c r="F14" s="227">
        <v>0.92574761428474428</v>
      </c>
      <c r="G14" s="415">
        <v>2.0110430302358706</v>
      </c>
      <c r="H14" s="227">
        <v>-16.935767720069894</v>
      </c>
      <c r="I14" s="415">
        <v>-15.61958476864077</v>
      </c>
      <c r="J14" s="227">
        <v>80.435983679630297</v>
      </c>
      <c r="K14" s="415">
        <v>80.322816388066116</v>
      </c>
    </row>
    <row r="15" spans="2:17" ht="24.75" customHeight="1">
      <c r="B15" s="230">
        <v>2.02</v>
      </c>
      <c r="C15" s="230" t="s">
        <v>9</v>
      </c>
      <c r="D15" s="227">
        <v>-0.81943028556710829</v>
      </c>
      <c r="E15" s="415">
        <v>-2.567777184045239</v>
      </c>
      <c r="F15" s="227">
        <v>2.2154546690977828</v>
      </c>
      <c r="G15" s="415">
        <v>3.6595816618109067</v>
      </c>
      <c r="H15" s="227">
        <v>2.7185939284900762</v>
      </c>
      <c r="I15" s="415">
        <v>7.9190738617343159</v>
      </c>
      <c r="J15" s="227">
        <v>3.7326718118765534</v>
      </c>
      <c r="K15" s="415">
        <v>9.5161643923378669</v>
      </c>
    </row>
    <row r="16" spans="2:17" ht="23.25" customHeight="1">
      <c r="B16" s="230">
        <v>2.0299999999999998</v>
      </c>
      <c r="C16" s="230" t="s">
        <v>57</v>
      </c>
      <c r="D16" s="227">
        <v>0.29999999999994031</v>
      </c>
      <c r="E16" s="415">
        <v>1.2970605185275375</v>
      </c>
      <c r="F16" s="227">
        <v>-10.203545247265101</v>
      </c>
      <c r="G16" s="415">
        <v>17.676278993452833</v>
      </c>
      <c r="H16" s="227">
        <v>11.674651696649608</v>
      </c>
      <c r="I16" s="415">
        <v>-5.7629099780044051</v>
      </c>
      <c r="J16" s="227">
        <v>6.3344086621626605</v>
      </c>
      <c r="K16" s="415">
        <v>19.418820788185933</v>
      </c>
    </row>
    <row r="17" spans="2:17" ht="24.75" customHeight="1">
      <c r="B17" s="230">
        <v>2.04</v>
      </c>
      <c r="C17" s="230" t="s">
        <v>58</v>
      </c>
      <c r="D17" s="227">
        <v>-1.0840911083655698</v>
      </c>
      <c r="E17" s="415">
        <v>5.9388788384073354</v>
      </c>
      <c r="F17" s="227">
        <v>19.962024887581322</v>
      </c>
      <c r="G17" s="415">
        <v>13.940077399041396</v>
      </c>
      <c r="H17" s="227">
        <v>-3.2387138636371993</v>
      </c>
      <c r="I17" s="415">
        <v>-11.805076676276382</v>
      </c>
      <c r="J17" s="227">
        <v>6.7946012943250977</v>
      </c>
      <c r="K17" s="415">
        <v>6.0648078582328679</v>
      </c>
    </row>
    <row r="18" spans="2:17" s="9" customFormat="1" ht="24" customHeight="1">
      <c r="B18" s="230">
        <v>2.0499999999999998</v>
      </c>
      <c r="C18" s="408" t="s">
        <v>25</v>
      </c>
      <c r="D18" s="409">
        <v>3.3659646943931421E-2</v>
      </c>
      <c r="E18" s="417">
        <v>-0.43115509115100314</v>
      </c>
      <c r="F18" s="409">
        <v>2.1559420848787925</v>
      </c>
      <c r="G18" s="417">
        <v>9.548284370785499</v>
      </c>
      <c r="H18" s="409">
        <v>2.9386693039126444</v>
      </c>
      <c r="I18" s="417">
        <v>8.3748903411034803</v>
      </c>
      <c r="J18" s="409">
        <v>4.5542983996916142</v>
      </c>
      <c r="K18" s="417">
        <v>5.0610085990088427</v>
      </c>
      <c r="L18" s="181"/>
      <c r="M18" s="181"/>
      <c r="N18" s="181"/>
      <c r="O18" s="181"/>
      <c r="P18" s="181"/>
      <c r="Q18" s="181"/>
    </row>
    <row r="19" spans="2:17" s="9" customFormat="1" ht="24" customHeight="1">
      <c r="B19" s="230"/>
      <c r="C19" s="230"/>
      <c r="D19" s="227"/>
      <c r="E19" s="227"/>
      <c r="F19" s="227"/>
      <c r="G19" s="227"/>
      <c r="H19" s="227"/>
      <c r="I19" s="227"/>
      <c r="J19" s="227"/>
      <c r="K19" s="227"/>
      <c r="L19" s="181"/>
      <c r="M19" s="181"/>
      <c r="N19" s="181"/>
      <c r="O19" s="181"/>
      <c r="P19" s="181"/>
      <c r="Q19" s="181"/>
    </row>
    <row r="20" spans="2:17" ht="22.5" customHeight="1">
      <c r="B20" s="224">
        <v>3</v>
      </c>
      <c r="C20" s="412" t="s">
        <v>28</v>
      </c>
      <c r="D20" s="426">
        <v>5.573453990272597</v>
      </c>
      <c r="E20" s="419">
        <v>5.3886001222237301</v>
      </c>
      <c r="F20" s="426">
        <v>6.3269553770109788</v>
      </c>
      <c r="G20" s="419">
        <v>2.9987074165404026</v>
      </c>
      <c r="H20" s="426">
        <v>5.7124361050859607</v>
      </c>
      <c r="I20" s="419">
        <v>2.79291474451695</v>
      </c>
      <c r="J20" s="426">
        <v>4.3047168638096878</v>
      </c>
      <c r="K20" s="419">
        <v>3.26209401374562</v>
      </c>
    </row>
    <row r="21" spans="2:17" ht="40.5" customHeight="1">
      <c r="B21" s="233">
        <v>3.01</v>
      </c>
      <c r="C21" s="234" t="s">
        <v>179</v>
      </c>
      <c r="D21" s="227">
        <v>1.633732690308932</v>
      </c>
      <c r="E21" s="415">
        <v>2.0439925199536191</v>
      </c>
      <c r="F21" s="227">
        <v>9.7050021858500877</v>
      </c>
      <c r="G21" s="415">
        <v>0.5078861406943691</v>
      </c>
      <c r="H21" s="227">
        <v>3.0652072373356765</v>
      </c>
      <c r="I21" s="415">
        <v>-0.44980869700305126</v>
      </c>
      <c r="J21" s="227">
        <v>2.801552922394146</v>
      </c>
      <c r="K21" s="415">
        <v>8.2039964795597609</v>
      </c>
    </row>
    <row r="22" spans="2:17" ht="27" customHeight="1">
      <c r="B22" s="233">
        <v>3.02</v>
      </c>
      <c r="C22" s="234" t="s">
        <v>60</v>
      </c>
      <c r="D22" s="227">
        <v>-1.178775387744551</v>
      </c>
      <c r="E22" s="415">
        <v>1.5218006443691312</v>
      </c>
      <c r="F22" s="227">
        <v>1.5291174806256524</v>
      </c>
      <c r="G22" s="415">
        <v>4.0596956474836077</v>
      </c>
      <c r="H22" s="227">
        <v>0.85222280955987717</v>
      </c>
      <c r="I22" s="415">
        <v>2.2947804237813285</v>
      </c>
      <c r="J22" s="227">
        <v>1.1345054388373299</v>
      </c>
      <c r="K22" s="415">
        <v>7.6448589157606106</v>
      </c>
    </row>
    <row r="23" spans="2:17" ht="25.5" customHeight="1">
      <c r="B23" s="233">
        <v>3.03</v>
      </c>
      <c r="C23" s="234" t="s">
        <v>61</v>
      </c>
      <c r="D23" s="227">
        <v>0.29286646373780911</v>
      </c>
      <c r="E23" s="415">
        <v>5.7925998553027158</v>
      </c>
      <c r="F23" s="227">
        <v>2.9708098989934317</v>
      </c>
      <c r="G23" s="415">
        <v>2.6229536854796009</v>
      </c>
      <c r="H23" s="227">
        <v>2.2336599354727316</v>
      </c>
      <c r="I23" s="415">
        <v>1.1415876447474327</v>
      </c>
      <c r="J23" s="227">
        <v>0.4088188400823034</v>
      </c>
      <c r="K23" s="415">
        <v>8.9489334342718543</v>
      </c>
    </row>
    <row r="24" spans="2:17" ht="22.5" customHeight="1">
      <c r="B24" s="233">
        <v>3.04</v>
      </c>
      <c r="C24" s="234" t="s">
        <v>62</v>
      </c>
      <c r="D24" s="227">
        <v>38.43127109711881</v>
      </c>
      <c r="E24" s="415">
        <v>29.658109376989692</v>
      </c>
      <c r="F24" s="227">
        <v>21.557681061700151</v>
      </c>
      <c r="G24" s="415">
        <v>11.949763538574953</v>
      </c>
      <c r="H24" s="227">
        <v>21.745672091887425</v>
      </c>
      <c r="I24" s="415">
        <v>5.5588338083867539</v>
      </c>
      <c r="J24" s="227">
        <v>13.191643072353321</v>
      </c>
      <c r="K24" s="415">
        <v>4.1782871911606678</v>
      </c>
    </row>
    <row r="25" spans="2:17" ht="25.5" customHeight="1">
      <c r="B25" s="233">
        <v>3.05</v>
      </c>
      <c r="C25" s="235" t="s">
        <v>91</v>
      </c>
      <c r="D25" s="227">
        <v>22.85470827237657</v>
      </c>
      <c r="E25" s="415">
        <v>21.385131502351594</v>
      </c>
      <c r="F25" s="227">
        <v>3.4686594952610728</v>
      </c>
      <c r="G25" s="415">
        <v>12.906537020102515</v>
      </c>
      <c r="H25" s="227">
        <v>3.6447387041828705</v>
      </c>
      <c r="I25" s="415">
        <v>7.9967381777607205</v>
      </c>
      <c r="J25" s="227">
        <v>0.47302557484525387</v>
      </c>
      <c r="K25" s="415">
        <v>-17.706138617990106</v>
      </c>
    </row>
    <row r="26" spans="2:17" ht="25.5" customHeight="1">
      <c r="B26" s="233"/>
      <c r="C26" s="235" t="s">
        <v>194</v>
      </c>
      <c r="D26" s="227"/>
      <c r="E26" s="415">
        <v>-0.25556511211675126</v>
      </c>
      <c r="F26" s="227"/>
      <c r="G26" s="415">
        <v>3.1037982223622196</v>
      </c>
      <c r="H26" s="227"/>
      <c r="I26" s="415">
        <v>3.157937607387451</v>
      </c>
      <c r="J26" s="227"/>
      <c r="K26" s="415">
        <v>3.8192526050112807</v>
      </c>
    </row>
    <row r="27" spans="2:17" ht="36.75" customHeight="1">
      <c r="B27" s="233">
        <v>3.06</v>
      </c>
      <c r="C27" s="235" t="s">
        <v>193</v>
      </c>
      <c r="D27" s="227">
        <v>-1.5025041736227394</v>
      </c>
      <c r="E27" s="415">
        <v>6.8048746524988157</v>
      </c>
      <c r="F27" s="227">
        <v>7.6702684829949686</v>
      </c>
      <c r="G27" s="415">
        <v>1.407736009218663</v>
      </c>
      <c r="H27" s="227">
        <v>3.8132820081812069</v>
      </c>
      <c r="I27" s="415">
        <v>-4.2225354488802829</v>
      </c>
      <c r="J27" s="227">
        <v>5.2004079036210182</v>
      </c>
      <c r="K27" s="415">
        <v>2.8840625036055778</v>
      </c>
    </row>
    <row r="28" spans="2:17" ht="36" customHeight="1">
      <c r="B28" s="233">
        <v>3.07</v>
      </c>
      <c r="C28" s="235" t="s">
        <v>63</v>
      </c>
      <c r="D28" s="227">
        <v>-4.6820127673889829</v>
      </c>
      <c r="E28" s="415">
        <v>-3.5022538522030522</v>
      </c>
      <c r="F28" s="227">
        <v>1.4175061710286707</v>
      </c>
      <c r="G28" s="415">
        <v>-2.5659696419185418</v>
      </c>
      <c r="H28" s="227">
        <v>2.1786465233810448</v>
      </c>
      <c r="I28" s="415">
        <v>8.8620328551019423</v>
      </c>
      <c r="J28" s="227">
        <v>1.4745708657198042</v>
      </c>
      <c r="K28" s="415">
        <v>4.1687018877345494</v>
      </c>
    </row>
    <row r="29" spans="2:17" ht="22.5" customHeight="1">
      <c r="B29" s="233">
        <v>3.08</v>
      </c>
      <c r="C29" s="235" t="s">
        <v>7</v>
      </c>
      <c r="D29" s="227">
        <v>7.0999999999999943</v>
      </c>
      <c r="E29" s="415">
        <v>-0.29630724213326465</v>
      </c>
      <c r="F29" s="227">
        <v>7.8764799999794688</v>
      </c>
      <c r="G29" s="415">
        <v>-0.45391269502260689</v>
      </c>
      <c r="H29" s="227">
        <v>8.3153375058348402</v>
      </c>
      <c r="I29" s="415">
        <v>2.2918929403791477</v>
      </c>
      <c r="J29" s="227">
        <v>9.8977258360327234</v>
      </c>
      <c r="K29" s="415">
        <v>6.2938490421781568</v>
      </c>
    </row>
    <row r="30" spans="2:17" ht="23.25" customHeight="1">
      <c r="B30" s="233">
        <v>3.09</v>
      </c>
      <c r="C30" s="235" t="s">
        <v>157</v>
      </c>
      <c r="D30" s="227">
        <v>-1.7217232190336915</v>
      </c>
      <c r="E30" s="415">
        <v>2.7108197055847549</v>
      </c>
      <c r="F30" s="227">
        <v>15.658203503512524</v>
      </c>
      <c r="G30" s="415">
        <v>-4.4422723449205943</v>
      </c>
      <c r="H30" s="227">
        <v>16.826314668527953</v>
      </c>
      <c r="I30" s="415">
        <v>4.0095286730170265</v>
      </c>
      <c r="J30" s="227">
        <v>14.352199415697653</v>
      </c>
      <c r="K30" s="415">
        <v>14.08437761949941</v>
      </c>
    </row>
    <row r="31" spans="2:17" ht="36.75" customHeight="1">
      <c r="B31" s="233">
        <v>3.1</v>
      </c>
      <c r="C31" s="236" t="s">
        <v>93</v>
      </c>
      <c r="D31" s="227">
        <v>-1.5968063872255414</v>
      </c>
      <c r="E31" s="415">
        <v>1.4347056628129407</v>
      </c>
      <c r="F31" s="227">
        <v>-6.4413913404524736</v>
      </c>
      <c r="G31" s="415">
        <v>2.655975137954858</v>
      </c>
      <c r="H31" s="227">
        <v>-5.2141596910682768</v>
      </c>
      <c r="I31" s="415">
        <v>-9.051444700370892E-2</v>
      </c>
      <c r="J31" s="227">
        <v>-3.8240949974895133</v>
      </c>
      <c r="K31" s="415">
        <v>5.3187906641123384</v>
      </c>
    </row>
    <row r="32" spans="2:17" ht="39" customHeight="1">
      <c r="B32" s="233"/>
      <c r="C32" s="413" t="s">
        <v>160</v>
      </c>
      <c r="D32" s="409">
        <v>6.0371545916337368</v>
      </c>
      <c r="E32" s="417"/>
      <c r="F32" s="409">
        <v>2.5438937789809435</v>
      </c>
      <c r="G32" s="417"/>
      <c r="H32" s="409">
        <v>-0.60212673243726922</v>
      </c>
      <c r="I32" s="417"/>
      <c r="J32" s="409">
        <v>0.87380867057551548</v>
      </c>
      <c r="K32" s="417"/>
    </row>
    <row r="33" spans="2:17" ht="24.75" customHeight="1">
      <c r="B33" s="233"/>
      <c r="C33" s="236"/>
      <c r="D33" s="227"/>
      <c r="E33" s="227"/>
      <c r="F33" s="227"/>
      <c r="G33" s="227"/>
      <c r="H33" s="227"/>
      <c r="I33" s="227"/>
      <c r="J33" s="227"/>
      <c r="K33" s="227"/>
    </row>
    <row r="34" spans="2:17" s="9" customFormat="1" ht="41.25" customHeight="1">
      <c r="B34" s="224">
        <v>4</v>
      </c>
      <c r="C34" s="237" t="s">
        <v>170</v>
      </c>
      <c r="D34" s="421">
        <v>3.9812317558705246</v>
      </c>
      <c r="E34" s="414">
        <v>2.8612911636299865</v>
      </c>
      <c r="F34" s="421">
        <v>3.8362656636153014</v>
      </c>
      <c r="G34" s="414">
        <v>2.1529215043129657</v>
      </c>
      <c r="H34" s="421">
        <v>3.7253383956280528</v>
      </c>
      <c r="I34" s="414">
        <v>3.3693216969932882</v>
      </c>
      <c r="J34" s="421">
        <v>8.5108747865332965</v>
      </c>
      <c r="K34" s="414">
        <v>8.3590663070587379</v>
      </c>
      <c r="L34" s="181"/>
      <c r="M34" s="181"/>
      <c r="N34" s="181"/>
      <c r="O34" s="181"/>
      <c r="P34" s="181"/>
      <c r="Q34" s="181"/>
    </row>
    <row r="35" spans="2:17" ht="22.5" customHeight="1">
      <c r="B35" s="238"/>
      <c r="C35" s="239" t="s">
        <v>69</v>
      </c>
      <c r="D35" s="227">
        <v>4.0478226190483246</v>
      </c>
      <c r="E35" s="415">
        <v>3.513999905814047</v>
      </c>
      <c r="F35" s="227">
        <v>3.8473990521182833</v>
      </c>
      <c r="G35" s="415">
        <v>2.6067718526992634</v>
      </c>
      <c r="H35" s="227">
        <v>3.6760021681286448</v>
      </c>
      <c r="I35" s="415">
        <v>4.7719338842034276</v>
      </c>
      <c r="J35" s="227">
        <v>8.4574505707758476</v>
      </c>
      <c r="K35" s="415">
        <v>4.5537407653101658</v>
      </c>
    </row>
    <row r="36" spans="2:17" ht="42.75" customHeight="1">
      <c r="B36" s="224">
        <v>5</v>
      </c>
      <c r="C36" s="237" t="s">
        <v>169</v>
      </c>
      <c r="D36" s="422">
        <v>3.985865462377447</v>
      </c>
      <c r="E36" s="420">
        <v>2.8974388302113407</v>
      </c>
      <c r="F36" s="422">
        <v>3.8370408389187372</v>
      </c>
      <c r="G36" s="420">
        <v>2.1782068000134602</v>
      </c>
      <c r="H36" s="422">
        <v>3.721902959943213</v>
      </c>
      <c r="I36" s="420">
        <v>3.4477929738833568</v>
      </c>
      <c r="J36" s="422">
        <v>8.5071563377322477</v>
      </c>
      <c r="K36" s="414">
        <v>8.1434464974655452</v>
      </c>
    </row>
    <row r="37" spans="2:17" ht="3" customHeight="1">
      <c r="B37" s="170"/>
      <c r="C37" s="171"/>
      <c r="D37" s="182"/>
      <c r="E37" s="182"/>
      <c r="F37" s="183"/>
      <c r="G37" s="183"/>
      <c r="H37" s="183"/>
      <c r="I37" s="183"/>
      <c r="J37" s="182"/>
      <c r="K37" s="182"/>
    </row>
    <row r="38" spans="2:17" ht="3.75" customHeight="1">
      <c r="B38" s="172"/>
      <c r="C38" s="168"/>
    </row>
    <row r="39" spans="2:17" ht="12.75" customHeight="1">
      <c r="B39" s="52" t="s">
        <v>183</v>
      </c>
      <c r="C39" s="168"/>
    </row>
    <row r="40" spans="2:17" ht="12.75" customHeight="1">
      <c r="B40" s="172" t="s">
        <v>161</v>
      </c>
      <c r="C40" s="168"/>
    </row>
    <row r="41" spans="2:17" ht="12.75" customHeight="1">
      <c r="B41" s="6" t="s">
        <v>164</v>
      </c>
      <c r="C41" s="172"/>
    </row>
    <row r="52" spans="3:5" ht="4.5" customHeight="1"/>
    <row r="53" spans="3:5" ht="3.75" customHeight="1"/>
    <row r="55" spans="3:5">
      <c r="C55" s="10" t="s">
        <v>169</v>
      </c>
      <c r="D55" s="6" t="s">
        <v>201</v>
      </c>
      <c r="E55" s="6" t="s">
        <v>192</v>
      </c>
    </row>
    <row r="56" spans="3:5">
      <c r="C56" s="10">
        <v>2014</v>
      </c>
      <c r="D56" s="6">
        <v>4</v>
      </c>
      <c r="E56" s="6">
        <v>2.9</v>
      </c>
    </row>
    <row r="57" spans="3:5">
      <c r="C57" s="10">
        <v>2015</v>
      </c>
      <c r="D57" s="6">
        <v>3.8</v>
      </c>
      <c r="E57" s="6">
        <v>2.2000000000000002</v>
      </c>
    </row>
    <row r="58" spans="3:5">
      <c r="C58" s="10">
        <v>2016</v>
      </c>
      <c r="D58" s="6">
        <v>3.7</v>
      </c>
      <c r="E58" s="6">
        <v>3.4</v>
      </c>
    </row>
    <row r="59" spans="3:5">
      <c r="C59" s="10">
        <v>2017</v>
      </c>
      <c r="D59" s="6">
        <v>8.5</v>
      </c>
      <c r="E59" s="6">
        <v>8.1</v>
      </c>
    </row>
  </sheetData>
  <mergeCells count="4">
    <mergeCell ref="D3:E3"/>
    <mergeCell ref="F3:G3"/>
    <mergeCell ref="H3:I3"/>
    <mergeCell ref="J3:K3"/>
  </mergeCells>
  <printOptions horizontalCentered="1"/>
  <pageMargins left="0" right="0" top="0.75" bottom="0.25" header="0.3" footer="0.3"/>
  <pageSetup scale="70" orientation="portrait" r:id="rId1"/>
  <headerFooter>
    <oddFooter xml:space="preserve">&amp;R7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COVER</vt:lpstr>
      <vt:lpstr>symbols</vt:lpstr>
      <vt:lpstr>Contents</vt:lpstr>
      <vt:lpstr>key-findings</vt:lpstr>
      <vt:lpstr>1.1 (2)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'1.1 (2)'!Print_Area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2018-09-28T09:02:42Z</cp:lastPrinted>
  <dcterms:created xsi:type="dcterms:W3CDTF">2010-03-24T20:11:59Z</dcterms:created>
  <dcterms:modified xsi:type="dcterms:W3CDTF">2018-09-28T15:16:43Z</dcterms:modified>
</cp:coreProperties>
</file>